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tabRatio="833" firstSheet="1" activeTab="1"/>
  </bookViews>
  <sheets>
    <sheet name="“两重”超长期特别国债项目 (3)" sheetId="12" state="hidden" r:id="rId1"/>
    <sheet name="1中央预算内项目 " sheetId="18" r:id="rId2"/>
  </sheets>
  <definedNames>
    <definedName name="_xlnm._FilterDatabase" localSheetId="0" hidden="1">'“两重”超长期特别国债项目 (3)'!$A$4:$R$174</definedName>
    <definedName name="_xlnm._FilterDatabase" localSheetId="1" hidden="1">'1中央预算内项目 '!$A$4:$W$4</definedName>
    <definedName name="_xlnm.Print_Area" localSheetId="1">'1中央预算内项目 '!$A$1:$O$12</definedName>
    <definedName name="_xlnm.Print_Area" localSheetId="0">'“两重”超长期特别国债项目 (3)'!$A$1:$R$229</definedName>
    <definedName name="_xlnm.Print_Titles" localSheetId="1">'1中央预算内项目 '!$4:$4</definedName>
    <definedName name="_xlnm.Print_Titles" localSheetId="0">'“两重”超长期特别国债项目 (3)'!#REF!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<sst xmlns="http://schemas.openxmlformats.org/spreadsheetml/2006/main" count="1458" uniqueCount="734">
  <si>
    <r>
      <rPr>
        <sz val="14"/>
        <color rgb="FF000000"/>
        <rFont val="方正黑体_GBK"/>
        <charset val="134"/>
      </rPr>
      <t>附件</t>
    </r>
    <r>
      <rPr>
        <sz val="14"/>
        <color rgb="FF000000"/>
        <rFont val="Times New Roman"/>
        <charset val="134"/>
      </rPr>
      <t>2</t>
    </r>
  </si>
  <si>
    <t>2026年重大项目谋划储备情况表
（“两重”超长期特别国债项目）</t>
  </si>
  <si>
    <t>单位：万元</t>
  </si>
  <si>
    <t>序号</t>
  </si>
  <si>
    <t>项目代码</t>
  </si>
  <si>
    <r>
      <rPr>
        <sz val="12"/>
        <rFont val="黑体"/>
        <charset val="134"/>
      </rPr>
      <t>项目</t>
    </r>
    <r>
      <rPr>
        <sz val="12"/>
        <rFont val="黑体"/>
        <charset val="134"/>
      </rPr>
      <t xml:space="preserve">
</t>
    </r>
    <r>
      <rPr>
        <sz val="12"/>
        <rFont val="黑体"/>
        <charset val="134"/>
      </rPr>
      <t>名称</t>
    </r>
  </si>
  <si>
    <t>项目单位</t>
  </si>
  <si>
    <t>所属区市</t>
  </si>
  <si>
    <t>主要建设内容（100字以内）</t>
  </si>
  <si>
    <t>项目总投资</t>
  </si>
  <si>
    <t>截至目前已累计完成投资</t>
  </si>
  <si>
    <t>2026年计划完成投资</t>
  </si>
  <si>
    <t>项目总投资中属于超长期特别国债支持范围的投资</t>
  </si>
  <si>
    <t>是否已安排2024年、2025年两重资金</t>
  </si>
  <si>
    <t>累计下达超长期特别国债资金</t>
  </si>
  <si>
    <t>2026年计划申请超长期特别国债资金</t>
  </si>
  <si>
    <t>(计划）开工时间（年、月）</t>
  </si>
  <si>
    <t>计划完工时间（年、月）</t>
  </si>
  <si>
    <t>项目状态（续建、新开工）</t>
  </si>
  <si>
    <t>上报区市/单位</t>
  </si>
  <si>
    <t>重复区市部门</t>
  </si>
  <si>
    <t>2404-370214-04-01-235400</t>
  </si>
  <si>
    <t>青岛明华电子总部及产业装备基地</t>
  </si>
  <si>
    <t>青岛明华电子仪器有限公司</t>
  </si>
  <si>
    <t>城阳区</t>
  </si>
  <si>
    <t>项目总用地面积18852平方米;青岛明华电子总部及产业装备基地，规划新建工业厂房六栋，总面积约47000平米。拟引进颗粒物发生装备设备，油烟实验室，噪声实验室，大气质量监测实验室等配套设施。建设便携式环保产品作业车间，在线设备装配车间，机加工车间。计划引进各类先进产线约 160 台套。</t>
  </si>
  <si>
    <t>否</t>
  </si>
  <si>
    <t>续建</t>
  </si>
  <si>
    <t>2404-370214-04-01-528793</t>
  </si>
  <si>
    <t>海研电子海洋物联网产业中心项目</t>
  </si>
  <si>
    <t>青岛海研电子有限公司</t>
  </si>
  <si>
    <t>该项目总占地面积约19.4亩，总建筑面积约2.6万平方米，主要建设实验楼以及生产厂房，打造海洋观测平台的国内生产基地，自主研发生产WMS、MES、PLM、SCM等工业软件，同步建设海洋观测平台类产品智能化产线，使得项目建成后具备10万套漂流浮标、锚系浮标、无人船、无人帆船等多类观测平台的年生产能力。形成工业生产流程优化的软件设计能力、深远海数据服务、预报系统三位一体的商业模式，将海洋物联网结合工业互联网打造“双网融合”的发展战略，实现企业由“硬件设备生产商”向“数据、软件服务商”的数字化转型。</t>
  </si>
  <si>
    <t>2104-370200-89-02-315003</t>
  </si>
  <si>
    <t>锂离子电池正极材料新能源产业园项目</t>
  </si>
  <si>
    <t>青岛乾运高科新材料股份有限公司</t>
  </si>
  <si>
    <r>
      <rPr>
        <sz val="12"/>
        <rFont val="宋体"/>
        <charset val="134"/>
      </rPr>
      <t>项目总占地面积</t>
    </r>
    <r>
      <rPr>
        <sz val="12"/>
        <rFont val="Times New Roman"/>
        <charset val="134"/>
      </rPr>
      <t>130</t>
    </r>
    <r>
      <rPr>
        <sz val="12"/>
        <rFont val="宋体"/>
        <charset val="134"/>
      </rPr>
      <t>亩，新征建设用地</t>
    </r>
    <r>
      <rPr>
        <sz val="12"/>
        <rFont val="Times New Roman"/>
        <charset val="134"/>
      </rPr>
      <t>130</t>
    </r>
    <r>
      <rPr>
        <sz val="12"/>
        <rFont val="宋体"/>
        <charset val="134"/>
      </rPr>
      <t>亩，规划建筑面积</t>
    </r>
    <r>
      <rPr>
        <sz val="12"/>
        <rFont val="Times New Roman"/>
        <charset val="134"/>
      </rPr>
      <t>249530</t>
    </r>
    <r>
      <rPr>
        <sz val="12"/>
        <rFont val="宋体"/>
        <charset val="134"/>
      </rPr>
      <t>平方米，新建厂房</t>
    </r>
    <r>
      <rPr>
        <sz val="12"/>
        <rFont val="Times New Roman"/>
        <charset val="134"/>
      </rPr>
      <t>161490</t>
    </r>
    <r>
      <rPr>
        <sz val="12"/>
        <rFont val="宋体"/>
        <charset val="134"/>
      </rPr>
      <t>平方米，拟扩建锂离子电池正极材料自动化生产线</t>
    </r>
    <r>
      <rPr>
        <sz val="12"/>
        <rFont val="Times New Roman"/>
        <charset val="134"/>
      </rPr>
      <t>16</t>
    </r>
    <r>
      <rPr>
        <sz val="12"/>
        <rFont val="宋体"/>
        <charset val="134"/>
      </rPr>
      <t>条；购置国产设备</t>
    </r>
    <r>
      <rPr>
        <sz val="12"/>
        <rFont val="Times New Roman"/>
        <charset val="134"/>
      </rPr>
      <t>236</t>
    </r>
    <r>
      <rPr>
        <sz val="12"/>
        <rFont val="宋体"/>
        <charset val="134"/>
      </rPr>
      <t>台套，引进进口设备</t>
    </r>
    <r>
      <rPr>
        <sz val="12"/>
        <rFont val="Times New Roman"/>
        <charset val="134"/>
      </rPr>
      <t>68</t>
    </r>
    <r>
      <rPr>
        <sz val="12"/>
        <rFont val="宋体"/>
        <charset val="134"/>
      </rPr>
      <t>台套，用于锂离子电池正极材料的生产及配套测试，项目达产后年新增正极材料产能</t>
    </r>
    <r>
      <rPr>
        <sz val="12"/>
        <rFont val="Times New Roman"/>
        <charset val="134"/>
      </rPr>
      <t>2</t>
    </r>
    <r>
      <rPr>
        <sz val="12"/>
        <rFont val="宋体"/>
        <charset val="134"/>
      </rPr>
      <t>万吨。</t>
    </r>
  </si>
  <si>
    <t>新开工</t>
  </si>
  <si>
    <t>2504-370214-04-01-213022</t>
  </si>
  <si>
    <r>
      <rPr>
        <sz val="12"/>
        <rFont val="宋体"/>
        <charset val="134"/>
      </rPr>
      <t>青岛鑫智工业科技有限公司年产</t>
    </r>
    <r>
      <rPr>
        <sz val="12"/>
        <rFont val="Times New Roman"/>
        <charset val="134"/>
      </rPr>
      <t xml:space="preserve"> 80 </t>
    </r>
    <r>
      <rPr>
        <sz val="12"/>
        <rFont val="宋体"/>
        <charset val="134"/>
      </rPr>
      <t>万台新能源汽车空调加热装置和</t>
    </r>
    <r>
      <rPr>
        <sz val="12"/>
        <rFont val="Times New Roman"/>
        <charset val="134"/>
      </rPr>
      <t xml:space="preserve"> 80 </t>
    </r>
    <r>
      <rPr>
        <sz val="12"/>
        <rFont val="宋体"/>
        <charset val="134"/>
      </rPr>
      <t>万套线束项目</t>
    </r>
  </si>
  <si>
    <t>青岛鑫智工业科技有限公司</t>
  </si>
  <si>
    <t>青岛市城阳区</t>
  </si>
  <si>
    <r>
      <rPr>
        <sz val="12"/>
        <rFont val="宋体"/>
        <charset val="134"/>
      </rPr>
      <t>建设规模为年产新能源汽车空调加热装置</t>
    </r>
    <r>
      <rPr>
        <sz val="12"/>
        <rFont val="Times New Roman"/>
        <charset val="134"/>
      </rPr>
      <t xml:space="preserve"> 80 </t>
    </r>
    <r>
      <rPr>
        <sz val="12"/>
        <rFont val="宋体"/>
        <charset val="134"/>
      </rPr>
      <t>万台，年产配套线束</t>
    </r>
    <r>
      <rPr>
        <sz val="12"/>
        <rFont val="Times New Roman"/>
        <charset val="134"/>
      </rPr>
      <t xml:space="preserve"> 80 </t>
    </r>
    <r>
      <rPr>
        <sz val="12"/>
        <rFont val="宋体"/>
        <charset val="134"/>
      </rPr>
      <t>万套的生产线。</t>
    </r>
  </si>
  <si>
    <t>无</t>
  </si>
  <si>
    <t>是</t>
  </si>
  <si>
    <t>2304-370214-04-01-730004</t>
  </si>
  <si>
    <t>年产80台节能固碳用纳米纤维规模化静电纺丝制备设备项目</t>
  </si>
  <si>
    <t>青岛康源聚力生物科技有限公司</t>
  </si>
  <si>
    <t>项目选址位于山东省青岛市城阳区流亭街道仙山东路以北、裕亭路以南、天康路以东，项目总建设用地面积为18195m2（约27.3亩）。建设电纺功能纳米纤维复合材料生产设备加工厂房、生产厂房、以及技术研发、产品检测、行政办公等生产经营所必需的配套构建物和设备设施。产品应用领域为能源、电子、生物医药、化工与过滤、功能性纺织品等领域，在节能和固碳方面有较大的优势，对推进碳达峰、碳中和具有非常积极的意义。</t>
  </si>
  <si>
    <t>尚未立项</t>
  </si>
  <si>
    <t>清洁能源余热深度利用项目</t>
  </si>
  <si>
    <t>青岛康恒再生能源有限公司</t>
  </si>
  <si>
    <t>计划将厂内现有两台30MW纯凝汽轮机组更换为高背压抽凝机组，对厂内地下管网进行改造，建设供热首站及辅助系统。</t>
  </si>
  <si>
    <r>
      <rPr>
        <sz val="12"/>
        <rFont val="宋体"/>
        <charset val="134"/>
      </rPr>
      <t xml:space="preserve">续建
</t>
    </r>
    <r>
      <rPr>
        <sz val="12"/>
        <color rgb="FFFF0000"/>
        <rFont val="宋体"/>
        <charset val="134"/>
      </rPr>
      <t>（技改项目）</t>
    </r>
  </si>
  <si>
    <t>2509-370214-04-02-763557</t>
  </si>
  <si>
    <t>顺安热电中心热源#1机组升级改造项目</t>
  </si>
  <si>
    <t>青岛顺安热电有限公司</t>
  </si>
  <si>
    <t>将1×75t/h次高温次高压循环流化床锅炉（编号为#1锅炉）+1×12MW抽汽凝汽式汽轮机（编号为#1机组）升级改造为1×75t/h高温高压循环流化床锅炉+1×12MW背压式汽轮机。项目实施后年二氧化硫排放量减少279.0吨，氮氧化物排放量减少556.1吨，烟尘排放量减少91.8吨。</t>
  </si>
  <si>
    <t>未开工</t>
  </si>
  <si>
    <t>2306-370214-89-01-191250</t>
  </si>
  <si>
    <t>城阳区白沙河水环境综合整治工程</t>
  </si>
  <si>
    <t>青岛开投滨河城市开发建设有限公司</t>
  </si>
  <si>
    <t>项目建设全长约8.3千米，面积约327.6402公顷，主要建设护岸及岸线整治、绿化及配套工程、配套管理用房、水环境整治工程。</t>
  </si>
  <si>
    <t>2020-370292-46-01-000003</t>
  </si>
  <si>
    <t>嶺海片区污水系统综合治理工程</t>
  </si>
  <si>
    <t>青岛蓝谷投资发展集团有限公司</t>
  </si>
  <si>
    <t>即墨区</t>
  </si>
  <si>
    <t>1、新建设计5万吨/天，占地约为2640平方米污水提升泵站1座；2、更新DN600-DN1000污水干管约6.6公里。</t>
  </si>
  <si>
    <t>2024年6月</t>
  </si>
  <si>
    <t>蓝谷</t>
  </si>
  <si>
    <t>2406-370292-89-01-384782</t>
  </si>
  <si>
    <t>青岛蓝谷鳌山卫和岭海建成区污水管网建设改造工程</t>
  </si>
  <si>
    <r>
      <rPr>
        <sz val="12"/>
        <rFont val="Times New Roman"/>
        <charset val="134"/>
      </rPr>
      <t>1</t>
    </r>
    <r>
      <rPr>
        <sz val="12"/>
        <rFont val="宋体"/>
        <charset val="134"/>
      </rPr>
      <t>、主要分为青岛蓝谷鳌山卫和岭海两大建成区污水管网建设改造工程，分为两期实施；</t>
    </r>
    <r>
      <rPr>
        <sz val="12"/>
        <rFont val="Times New Roman"/>
        <charset val="134"/>
      </rPr>
      <t>2</t>
    </r>
    <r>
      <rPr>
        <sz val="12"/>
        <rFont val="宋体"/>
        <charset val="134"/>
      </rPr>
      <t>、一期综合治理</t>
    </r>
    <r>
      <rPr>
        <sz val="12"/>
        <rFont val="Times New Roman"/>
        <charset val="134"/>
      </rPr>
      <t>DN400</t>
    </r>
    <r>
      <rPr>
        <sz val="12"/>
        <rFont val="宋体"/>
        <charset val="134"/>
      </rPr>
      <t>污水管线</t>
    </r>
    <r>
      <rPr>
        <sz val="12"/>
        <rFont val="Times New Roman"/>
        <charset val="134"/>
      </rPr>
      <t>11.6</t>
    </r>
    <r>
      <rPr>
        <sz val="12"/>
        <rFont val="宋体"/>
        <charset val="134"/>
      </rPr>
      <t>公里；</t>
    </r>
    <r>
      <rPr>
        <sz val="12"/>
        <rFont val="Times New Roman"/>
        <charset val="134"/>
      </rPr>
      <t>3</t>
    </r>
    <r>
      <rPr>
        <sz val="12"/>
        <rFont val="宋体"/>
        <charset val="134"/>
      </rPr>
      <t>、二期更新</t>
    </r>
    <r>
      <rPr>
        <sz val="12"/>
        <rFont val="Times New Roman"/>
        <charset val="134"/>
      </rPr>
      <t>DN1000</t>
    </r>
    <r>
      <rPr>
        <sz val="12"/>
        <rFont val="宋体"/>
        <charset val="134"/>
      </rPr>
      <t>压力污水管线</t>
    </r>
    <r>
      <rPr>
        <sz val="12"/>
        <rFont val="Times New Roman"/>
        <charset val="134"/>
      </rPr>
      <t>1864</t>
    </r>
    <r>
      <rPr>
        <sz val="12"/>
        <rFont val="宋体"/>
        <charset val="134"/>
      </rPr>
      <t>米，</t>
    </r>
    <r>
      <rPr>
        <sz val="12"/>
        <rFont val="Times New Roman"/>
        <charset val="134"/>
      </rPr>
      <t>DN1350</t>
    </r>
    <r>
      <rPr>
        <sz val="12"/>
        <rFont val="宋体"/>
        <charset val="134"/>
      </rPr>
      <t>重力污水管线</t>
    </r>
    <r>
      <rPr>
        <sz val="12"/>
        <rFont val="Times New Roman"/>
        <charset val="134"/>
      </rPr>
      <t>1868</t>
    </r>
    <r>
      <rPr>
        <sz val="12"/>
        <rFont val="宋体"/>
        <charset val="134"/>
      </rPr>
      <t>米。</t>
    </r>
  </si>
  <si>
    <t>2025年12月</t>
  </si>
  <si>
    <t>2411-370292-04-01-996077</t>
  </si>
  <si>
    <t>青岛蓝谷国际蓝色生物谷园区基础设施综合配套项目（三期）</t>
  </si>
  <si>
    <t>青岛海科鳌山湾产业园管理有限公司</t>
  </si>
  <si>
    <t>青岛市即墨区</t>
  </si>
  <si>
    <t>项目总用地面积约23856平方米，主要建设内容包括厂房、配套服务用房、园区配套道路、管网等工程，以及电梯、变配电等设备；总建筑面积约19333平方米，园区配套道路总占地面积5980平方米。</t>
  </si>
  <si>
    <t>2411-370292-04-01-961148</t>
  </si>
  <si>
    <t>青岛蓝谷国际蓝色生物谷园区基础设施综合配套项目（四期）</t>
  </si>
  <si>
    <t>青岛海科产业园管理有限公司</t>
  </si>
  <si>
    <t>项目总用地面积约12433平方米；主要建设内容包括厂房、配套设施用房、园区配套道路、管网等工程，以及电梯、变配电等设备；总建筑面积约11670平方米。</t>
  </si>
  <si>
    <t>2302-370292-89-01-262280</t>
  </si>
  <si>
    <t>青岛蓝谷医院建设项目</t>
  </si>
  <si>
    <t>青岛海科鳌山湾健康产业发展有限公司</t>
  </si>
  <si>
    <t>项目总占地面积约80955平方米，约合121.4亩。总建筑面积约为103035平方米。主要内容包括建设综合医疗/心脑血管、肿瘤、康复、发热门诊等医疗用房和配套用房以及地下停车场；建设院区内道路、停车场及管网等室外配套工程；购置安装医疗设备、变配电、电梯等设施设备。</t>
  </si>
  <si>
    <t>2211-370292-89-01-135468</t>
  </si>
  <si>
    <t>小岛湾北岸海岸带综合整治工程三期</t>
  </si>
  <si>
    <t>青岛海洋科技投资发展集团有限公司</t>
  </si>
  <si>
    <r>
      <rPr>
        <sz val="12"/>
        <rFont val="宋体"/>
        <charset val="134"/>
      </rPr>
      <t>本工程范围分东、西两段，西段位于问海路以南、规划山大东路以西、南泊河以东区域，整治长度</t>
    </r>
    <r>
      <rPr>
        <sz val="12"/>
        <rFont val="Times New Roman"/>
        <charset val="134"/>
      </rPr>
      <t>1.173km;</t>
    </r>
    <r>
      <rPr>
        <sz val="12"/>
        <rFont val="宋体"/>
        <charset val="134"/>
      </rPr>
      <t>东段位于问海路以南、国家实验室东区以东、鳌山港以西区域，整治长度</t>
    </r>
    <r>
      <rPr>
        <sz val="12"/>
        <rFont val="Times New Roman"/>
        <charset val="134"/>
      </rPr>
      <t>0.118km</t>
    </r>
    <r>
      <rPr>
        <sz val="12"/>
        <rFont val="宋体"/>
        <charset val="134"/>
      </rPr>
      <t>。主要建设内容包括浅滩整治工程、拆除工程、护岸工程等</t>
    </r>
  </si>
  <si>
    <t>2506-370211-04-01-849915</t>
  </si>
  <si>
    <t>氢能产业园加氢站建设项目</t>
  </si>
  <si>
    <t xml:space="preserve">
华旺（青岛）能源科技有限公司</t>
  </si>
  <si>
    <t>西海岸新区</t>
  </si>
  <si>
    <t>本项目建设加氢站一座及配套设施，加氢站等级为三级，主要满足加氢站的加注需求，加注能力为2.5t/d@12h，配备4台35MPa加氢机（含8把加氢枪），可同时为8辆氢能重卡加注氢气。项目建设地点在山东省青岛市泊里镇，站址现状为空地，占地面积5761m2，约合8.64亩，地势平坦，西侧为检测中心，东侧为千禾加气站，北侧为其他企业，南侧紧邻G204国道，交通便利。</t>
  </si>
  <si>
    <t>0</t>
  </si>
  <si>
    <t>1050</t>
  </si>
  <si>
    <t>2505-370211-04-01-473599</t>
  </si>
  <si>
    <t>绿氢装备验证测试中心项目</t>
  </si>
  <si>
    <t>青岛新泊控股集团有限公司</t>
  </si>
  <si>
    <t>项目总投资 2 亿元，计划占地 17.94 亩，建设拥有 100 套设备的检测平台，打造国内首个具备 CMA、CNAS 资质的电解槽第三方氢能检验检测中心，检测内容包括但不限于电解水制氢系统及部件、燃料电池系统及部件、氢能关键材料及部件。</t>
  </si>
  <si>
    <t>8000</t>
  </si>
  <si>
    <t>1500</t>
  </si>
  <si>
    <t>1200</t>
  </si>
  <si>
    <t>2025年11月</t>
  </si>
  <si>
    <t>2411-370211-04-01-352380</t>
  </si>
  <si>
    <t>氢能超级工厂项目</t>
  </si>
  <si>
    <t>项目建设周期为三年。分为三个生产基地，即燃料电池系统生产基地、‌膜电极生产基地、氢燃料电池‌双极板生产基地‌。一个研发基地，即建设氢能研究中心、检测与售后中心和大数据智能管理平台，实现研发、售后、管理一体化。</t>
  </si>
  <si>
    <t>21000</t>
  </si>
  <si>
    <t>15000</t>
  </si>
  <si>
    <t>2026年10月</t>
  </si>
  <si>
    <t>小功率燃料电池电堆研发及应用示范项目</t>
  </si>
  <si>
    <t>青岛澎华氢能科技有限公司</t>
  </si>
  <si>
    <t>项目聚焦于氢能产品及服务市场的开拓，业务范围涵盖氢能共享单车用电堆系统生产、燃料电池无人机、无人船电堆系统生产、氢能发电系统生产及研发测试。自主研发核心产品技术，推动能源结构的深度优化与绿色科技的普及。</t>
  </si>
  <si>
    <t>10000</t>
  </si>
  <si>
    <t>3000</t>
  </si>
  <si>
    <t>2000</t>
  </si>
  <si>
    <t>2025年9月</t>
  </si>
  <si>
    <t xml:space="preserve">2508-370211-04-03-578243 
</t>
  </si>
  <si>
    <t>氢燃料电池制造项目</t>
  </si>
  <si>
    <t>山东安池氢能科技有限公司</t>
  </si>
  <si>
    <t>项目一期布局200kW氢燃料电池系统及120kW氢燃料电池系统生产线，目前设备已组装完成投入使用。项目二期计划将上海工厂系统总装、电堆、PVD等全部生产线迁至氢能产业园标准化厂房，并迁移上海安池科技总部落户至氢能产业园。</t>
  </si>
  <si>
    <t>2025年6月</t>
  </si>
  <si>
    <t>2026年12月</t>
  </si>
  <si>
    <t>2509-370211-04-02-141679</t>
  </si>
  <si>
    <t>黄岛区静脉产业园区项目烟气净化能效提升升级改造项目</t>
  </si>
  <si>
    <t>青岛下海岸康恒环保能源有限公司</t>
  </si>
  <si>
    <t>项目拟更换三台/套烟气净化系统的布袋除尘器（包括除尘器箱体、布袋、布袋龙骨等）、一批新材质水冷壁、过热器对三台炉进行升级改造，新购置液压抓斗1台/套、新增污泥入炉喷射系统一台/套保障污泥峰值时的妥善处置。</t>
  </si>
  <si>
    <t>原址改造</t>
  </si>
  <si>
    <t>2020-370211-44-03-000019</t>
  </si>
  <si>
    <t>青岛古镇口军民融合创新示范区海水源供能2号站</t>
  </si>
  <si>
    <t>青岛西海岸市政新能源热力有限公司</t>
  </si>
  <si>
    <t>拟新建能源站、热力管道及海水取排水管道等，其中古镇口军民融合示范区海水源供能2号站主要建设内容包括能源站房、辅助用房及配套设备、电力、智能化等设施。</t>
  </si>
  <si>
    <t>青黄发改函（2022）452号</t>
  </si>
  <si>
    <t>全国重点镇泊里镇驻地村庄改造项目二期（信阳一村、信阳二村、信阳三村）</t>
  </si>
  <si>
    <t>董家口经济区管委、泊里镇政府、青岛董家口发展集团有限公司、青岛董家口港城建设发展有限公司</t>
  </si>
  <si>
    <t>项目位于琅琊镇驻地港城路以西、旺城路（规划中）以东、古城南路（规划中）以北、古城路以南区域，用地面积约125亩，项目总建筑面积198686平方米，其中地上建筑面积136760平方米，建设安置房1032套，地下建筑面积61926 平方米。并配套建设景观绿化、铺装、管网、电力、智能化、热力等室外工程。</t>
  </si>
  <si>
    <t>青黄发改函（2022）453号</t>
  </si>
  <si>
    <t>全国重点镇泊里镇驻地村庄改造项目三期（常河店、黄家庄、董大庄、管家庄、营东头）</t>
  </si>
  <si>
    <t>董家口经济区管委、泊里镇、青岛董家口发展集团有限公司、青岛董家口港城建设发展有限公司</t>
  </si>
  <si>
    <t>项目分为两个地块，总建筑面积279195平方米。其中东地块建筑面积188221万平方米，其中地上建筑面积122886平方米，地下建筑面积65335平方米；西地块占地50亩，建筑面积90974平方米，其中地上建筑面积59660平方米，地下建筑面积31314平方米。</t>
  </si>
  <si>
    <t>备案：2302-370211-04-01-291938</t>
  </si>
  <si>
    <t>青岛董家口新材料及绿色化工科创园中试基地项目（一期）</t>
  </si>
  <si>
    <t>青岛董家口园区运营管理集团有限公司</t>
  </si>
  <si>
    <t>项目占地约 118 亩,分两部分建设，第一部分建设中试车间、甲类仓库、中控室、公用工程站；第二部分建设办公楼、罐区及泵区、初期雨水池等办公及生产配套设施。该项目为相关企业中试提供服务场所。</t>
  </si>
  <si>
    <t>2019-370211-70-03-000076</t>
  </si>
  <si>
    <t>融合嘉园二期项目</t>
  </si>
  <si>
    <t>青岛军民融合发展集团有限公司</t>
  </si>
  <si>
    <t>项目总占地面积29.4亩,规划建筑面积41525平方米,地上建筑面积是29403平方米，地下建筑面积12122平方米;包括建设保障性租赁住房及配套用房等内容</t>
  </si>
  <si>
    <t>新建</t>
  </si>
  <si>
    <t>2412-370211-04-01-842574</t>
  </si>
  <si>
    <t>西海岸新区供水提质增效项目二期</t>
  </si>
  <si>
    <t>青岛西海岸新区建筑工务中心</t>
  </si>
  <si>
    <t>新建DN200给水管线，管线长度1144米；新建DN300给水管线，管线长度13058米；新建DN400给水管线，管线长度72米；新建DN500给水管线，管线长度62米。</t>
  </si>
  <si>
    <t>2307-370211-04-01-559891</t>
  </si>
  <si>
    <t>西海岸新区污水管网及设施建设改造二期</t>
  </si>
  <si>
    <t>新建DN100污水管线，管线长度582米；新建DN300污水管线，管线长度4704米；新建DN400污水管线，管线长度5203米；新建DN500污水管线，管线长度320米；新建DN600污水管线，管线长度135米；新建DN800污水管线，管线长度65米；新建DN1200污水管道，管线长度707米。</t>
  </si>
  <si>
    <t>2408-370211-04-01-656807</t>
  </si>
  <si>
    <t>西海岸新区排水系统建设改造项目二期</t>
  </si>
  <si>
    <t>新建DN150雨水管线600米，新建DN200雨水管线22米；新建DN300雨水管线1635米；新建DN400雨水管线2075米；新建DN500雨水管线1253米；新建DN600雨水管线7740米；新建DN700雨水管线30米；新建DN800雨水管线1888米；新建DN1000雨水管线917米；新建DN1200雨水管线420米，新建DN1200过路圆管涵28米；新建DN1350雨水管35米；新建DN1500雨水管线566米；新建管径DN1650雨水管线363米。</t>
  </si>
  <si>
    <t>2404-370211-89-01-147159</t>
  </si>
  <si>
    <t>致真磁存储项目</t>
  </si>
  <si>
    <t>青岛海存微电子有限公司</t>
  </si>
  <si>
    <t>新建磁存储后道工艺加工厂房及厂区配套设施等（本项目外购晶圆加工，不直接生产晶圆）</t>
  </si>
  <si>
    <t>2026/6/31</t>
  </si>
  <si>
    <t>青岛港国际股份有限公司</t>
  </si>
  <si>
    <t>2502-370211-04-01-362858</t>
  </si>
  <si>
    <t>天基互联网海上智能救援与防务协同创新产业基地</t>
  </si>
  <si>
    <t>华巽云科技投资控股（青岛）集团有限责任公司</t>
  </si>
  <si>
    <t>项目占地45亩，建筑面积7.2万平方米，主要建设四大核心板块：
星海互联网数字中心：集成北斗、低轨卫星系统与5G、光纤等专线网络，构建空天地海一体化信息处理中心，实现数据的高效传输与处理。
海上救援指挥中心：依托华巽云天基物联网智能搜救指挥系统（鲲鹏大模型），实现海上救援统一调度与智能协同，提升救援效率与精准度。
协同创新研究院：聚焦卫星互联网、北斗技术和人工智能融合创新，推动关键技术突破与成果转化。
智能装备生产基地：建设多模通信终端及无人化救援装备智能生产线，提升装备制造能力与智能化水平。</t>
  </si>
  <si>
    <t>大场粮食管理所粮食储备库建设项目</t>
  </si>
  <si>
    <t>青岛西海岸新区粮食和物资储备中心</t>
  </si>
  <si>
    <t>占地约40亩，拟对现大场粮所进行拆除，新建储备规模约4万吨的高标准粮食储备库。</t>
  </si>
  <si>
    <t>粮食绿色仓储提升项目</t>
  </si>
  <si>
    <t>对粮食储备库、收储中心、王台、泊里等高大平房仓进行绿色粮仓改造</t>
  </si>
  <si>
    <t>2404-370211-89-01-286191</t>
  </si>
  <si>
    <t>军民融合物流集装化体系建设示范工程项目</t>
  </si>
  <si>
    <t>青岛军盛名世物流包装标准化技术研究院有限公司</t>
  </si>
  <si>
    <t>本项目重点建设内容:标准制定及条件建设、技术创新、应急应战保障能力三个方面，标准化研究中心，技术创新中心，箱池建设，物流载具清洗消毒装备、设施设备保障基地，特种服务响应与运行管理中心，装备质量检测及服务认证中心等6项内容。</t>
  </si>
  <si>
    <t>2507-370211-04-02-598952</t>
  </si>
  <si>
    <t>水煤浆锅炉节能提升改造项目</t>
  </si>
  <si>
    <t>青岛海湾化学股份有限公司</t>
  </si>
  <si>
    <t>锅炉主体维持不变，通过改造锅炉燃烧器，将2台水煤浆锅炉改造成煤粉炉，降低运行成本。并利用现有的制浆车间、储浆罐等，对水煤浆制备和输送系统等进行改造，改为煤粉炉制粉、输粉等配套设备。两台锅炉依次改造。
将现有水煤浆锅炉改为煤粉炉，提高锅炉效率，可实现年节省费用约4000万元。</t>
  </si>
  <si>
    <t>2411-370211-04-01-878377</t>
  </si>
  <si>
    <t>青岛港前湾港区北岸码头改扩建一期工程（72-74#泊位）</t>
  </si>
  <si>
    <t>青岛前湾西港联合码头有限责任公司</t>
  </si>
  <si>
    <t>项目位于青岛港前湾港区，对72-74#泊位改造，将3个件杂货泊位改造建设为一个15万吨级多用途泊位。</t>
  </si>
  <si>
    <t>自贸区</t>
  </si>
  <si>
    <t>2501-370200-04-01-171861</t>
  </si>
  <si>
    <t>青岛港前湾港区北岸铁路扩能改造工程</t>
  </si>
  <si>
    <t>项目位于青岛港前湾港区，对前湾港区北岸的铁路集疏运系统和装卸车设施进行扩能改造，提升集装箱海运联运能力。改造完成后，具备干散货2470万吨/年的装卸车能力，具备近、远期集装箱240万TEU/年和330万TEU/年的装卸车能力。</t>
  </si>
  <si>
    <t>2502-370211-04-03-107748</t>
  </si>
  <si>
    <t>青岛市山港快线（青岛）海运有限公司200TEU电动集装箱船舶购置项目</t>
  </si>
  <si>
    <t>山港快线（青岛）海运有限公司</t>
  </si>
  <si>
    <t>青岛市山港快线（青岛）海运有限公司购置一艘200TEU电动集装箱船舶，用于公司国内支线集装箱运输业务</t>
  </si>
  <si>
    <t>2503-370211-04-03-377667</t>
  </si>
  <si>
    <t>青岛市山港快线（青岛）海运有限公司1360TEU燃油集装箱船舶购置项目</t>
  </si>
  <si>
    <t>青岛市山港快线（青岛）海运有限公司购置一艘1360TEU燃油集装箱船舶，用于公司国内支线集装箱运输业务</t>
  </si>
  <si>
    <t>2020-370211-48-03-000012</t>
  </si>
  <si>
    <t>区第二中医医院迁建项目（含医疗设备、内配、医疗信息化）</t>
  </si>
  <si>
    <t>青岛西海岸交通投资集团有限公司</t>
  </si>
  <si>
    <t>拟建设床位800床(含牙医5床),建筑面积约为13.1万平方米，其中地上建筑面积约8.3万平方米，地下建筑面积约4.8万平方米，主要包括一栋门诊医技病房综合楼及地下车库(含人防医院建设)等，并配套建设停机坪、道路、绿化、管网、围墙、大门等工程；并配套采购全院医疗设备、内配、医疗信息化等。</t>
  </si>
  <si>
    <t>交投集团医疗康养项目</t>
  </si>
  <si>
    <t>康养项目：项目通过改造西海岸新区第二中医院旧有建筑，建设养老床位，打造医养康护融合，综合诊室+康复室+老年食堂的医养综合体。</t>
  </si>
  <si>
    <t>2507-370211-04-01-624953</t>
  </si>
  <si>
    <t>中健医疗科技产业园项目</t>
  </si>
  <si>
    <t>中健医疗科技（青岛）有限公司</t>
  </si>
  <si>
    <t>项目位于西海岸新区，占地面积18亩，规划总建筑面积6万平方米，主要进行厂房等建设，主要研发生产智能腹膜透析机、人工血管、介入设备及相关耗材，厂区采用国际现代化设计，智能环保、科学高效。</t>
  </si>
  <si>
    <t>2202-370211-89-01-658356</t>
  </si>
  <si>
    <t>青岛大学医学医疗中心一期</t>
  </si>
  <si>
    <t>青岛开发区投资建设集团有限公司</t>
  </si>
  <si>
    <r>
      <rPr>
        <sz val="11"/>
        <color indexed="8"/>
        <rFont val="宋体"/>
        <charset val="134"/>
        <scheme val="minor"/>
      </rPr>
      <t>总建筑面积220043m</t>
    </r>
    <r>
      <rPr>
        <vertAlign val="superscript"/>
        <sz val="11"/>
        <rFont val="宋体"/>
        <charset val="134"/>
        <scheme val="minor"/>
      </rPr>
      <t>2</t>
    </r>
    <r>
      <rPr>
        <sz val="11"/>
        <rFont val="宋体"/>
        <charset val="134"/>
        <scheme val="minor"/>
      </rPr>
      <t>，其中地上建筑面积119680m</t>
    </r>
    <r>
      <rPr>
        <vertAlign val="superscript"/>
        <sz val="11"/>
        <rFont val="宋体"/>
        <charset val="134"/>
        <scheme val="minor"/>
      </rPr>
      <t>2</t>
    </r>
    <r>
      <rPr>
        <sz val="11"/>
        <rFont val="宋体"/>
        <charset val="134"/>
        <scheme val="minor"/>
      </rPr>
      <t>，地下建筑面积100363m</t>
    </r>
    <r>
      <rPr>
        <vertAlign val="superscript"/>
        <sz val="11"/>
        <rFont val="宋体"/>
        <charset val="134"/>
        <scheme val="minor"/>
      </rPr>
      <t>2</t>
    </r>
    <r>
      <rPr>
        <sz val="11"/>
        <rFont val="宋体"/>
        <charset val="134"/>
        <scheme val="minor"/>
      </rPr>
      <t xml:space="preserve">，主要按照三级甲等医院标准，规划建设1所“大专科、小综合”的心血管病医院，包括门诊医技楼、感染楼、住院楼、行政办公楼等一期建设床位700张。
</t>
    </r>
  </si>
  <si>
    <t>2310-370211-89-01-738299</t>
  </si>
  <si>
    <t>青岛大学口腔医院</t>
  </si>
  <si>
    <r>
      <rPr>
        <sz val="11"/>
        <rFont val="宋体"/>
        <charset val="134"/>
        <scheme val="minor"/>
      </rPr>
      <t>总建筑面积66047m</t>
    </r>
    <r>
      <rPr>
        <vertAlign val="superscript"/>
        <sz val="11"/>
        <rFont val="宋体"/>
        <charset val="134"/>
        <scheme val="minor"/>
      </rPr>
      <t>2</t>
    </r>
    <r>
      <rPr>
        <sz val="11"/>
        <rFont val="宋体"/>
        <charset val="134"/>
        <scheme val="minor"/>
      </rPr>
      <t>，其中地上建筑面积45997m</t>
    </r>
    <r>
      <rPr>
        <vertAlign val="superscript"/>
        <sz val="11"/>
        <rFont val="宋体"/>
        <charset val="134"/>
        <scheme val="minor"/>
      </rPr>
      <t>2</t>
    </r>
    <r>
      <rPr>
        <sz val="11"/>
        <rFont val="宋体"/>
        <charset val="134"/>
        <scheme val="minor"/>
      </rPr>
      <t>，地下建筑面积20050m</t>
    </r>
    <r>
      <rPr>
        <vertAlign val="superscript"/>
        <sz val="11"/>
        <rFont val="宋体"/>
        <charset val="134"/>
        <scheme val="minor"/>
      </rPr>
      <t>2</t>
    </r>
    <r>
      <rPr>
        <sz val="11"/>
        <rFont val="宋体"/>
        <charset val="134"/>
        <scheme val="minor"/>
      </rPr>
      <t>，主要包括两栋口腔楼，道路、绿化、管网、围墙、大门、装修内配等工程，建设100张床位，300张牙椅。</t>
    </r>
  </si>
  <si>
    <t>2310-370211-89-01-696664</t>
  </si>
  <si>
    <t>清华青岛医院</t>
  </si>
  <si>
    <t>建设内容主要建设综合医院、心脏及神经中心、妇儿中心、传染病中心、科研中心等，并配套建设道路、绿化、管网、围墙、大门、装修内配等工程。</t>
  </si>
  <si>
    <t>青岛西海岸新区扩建实验高中</t>
  </si>
  <si>
    <t>青岛西海岸新区教育和体育局</t>
  </si>
  <si>
    <r>
      <rPr>
        <sz val="11"/>
        <rFont val="宋体"/>
        <charset val="134"/>
      </rPr>
      <t>将新区实验高中扩建</t>
    </r>
    <r>
      <rPr>
        <sz val="11"/>
        <rFont val="Times New Roman"/>
        <charset val="134"/>
      </rPr>
      <t>24</t>
    </r>
    <r>
      <rPr>
        <sz val="11"/>
        <rFont val="宋体"/>
        <charset val="134"/>
      </rPr>
      <t>个班，总设学规模达到</t>
    </r>
    <r>
      <rPr>
        <sz val="11"/>
        <rFont val="Times New Roman"/>
        <charset val="134"/>
      </rPr>
      <t>78</t>
    </r>
    <r>
      <rPr>
        <sz val="11"/>
        <rFont val="宋体"/>
        <charset val="134"/>
      </rPr>
      <t>班，总建筑面积约11.58万平方米，可新增学位</t>
    </r>
    <r>
      <rPr>
        <sz val="11"/>
        <rFont val="Times New Roman"/>
        <charset val="134"/>
      </rPr>
      <t>1200</t>
    </r>
    <r>
      <rPr>
        <sz val="11"/>
        <rFont val="宋体"/>
        <charset val="134"/>
      </rPr>
      <t>个。同步对原校舍、场地、管线等进行改造提升。</t>
    </r>
  </si>
  <si>
    <t>2502-370211-04-01-399409</t>
  </si>
  <si>
    <t>2025年西海岸新区燃气管网及设施老化更新改造项目</t>
  </si>
  <si>
    <t>青岛新奥胶南燃气有限公司</t>
  </si>
  <si>
    <t>1、改造dn89-108低压管线4759米，改造dn200庭院附属中压1477米；改造dn20-dn32低压管线7773米，改造dn40-50低压管线3414米。以上燃气管道中，庭院管道6236米、立管8985米、引入管2202米；改造小区调压（箱）柜30处、阀门井设施17处。
2、加装物联感知设备：智能安全阀30个、压力远传监测设备30套、阀井燃气泄露监测设备17套、埋地管网监测设备10套、在线加臭检测设备30套等。
3、加装安全报警装置共6.4万户。</t>
  </si>
  <si>
    <t>2025年城区积水点改造工程</t>
  </si>
  <si>
    <t>青岛西海岸新区城市管理局</t>
  </si>
  <si>
    <t>东岳路（墨香路-大卢河）、辛安后河-奋进路、东佳路（盛海路-相公山河）、胶州湾西路（兰东路-两河）、红柳河路（跨海大桥附近）、水灵山路灵山湾路路口、东风路唐岛湾路路口、三沙路（碧海路-滨海大道）、唐岛湾路（水灵山路-豆金河）等10处积水点实施改造。</t>
  </si>
  <si>
    <t>青岛自贸区淮河路周边片区积水点治理工程</t>
  </si>
  <si>
    <t>密山路（淮河路-漠河路）道路西侧及东侧新建雨水暗渠。密山路（漠河路-通河路）西侧DN400雨水管道翻建为雨水暗渠；塔山路（淮河路-漠河路）道路西侧及东侧新建雨水暗渠，塔山路（漠河路-黄河路）沿车行道新建雨水暗渠。千山南路（淮河路-黄河路）沿车行道新建雨水暗渠。累计暗渠长约2.91km。</t>
  </si>
  <si>
    <t>江山南路泵站、积米崖泵站、灵山卫污水处理厂互通工程</t>
  </si>
  <si>
    <t>本次拟沿珠江路-灵海路-东岳中路-大湾港路-滨海大道敷设压力污水管道，接至灵山卫污水处理厂，长约5.5km。</t>
  </si>
  <si>
    <t>2409-370200-04-01-686312</t>
  </si>
  <si>
    <t>青岛二中（高中）东校区</t>
  </si>
  <si>
    <t>山东省青岛第二中学</t>
  </si>
  <si>
    <t>市直</t>
  </si>
  <si>
    <t>项目位于崂山区辽阳东路以东、枣山东路以南新拓展集中建设区域内。规划建设综合楼、教学楼、宿舍楼、餐厅、艺体综合馆、报告厅、地下车库及室外环境配套工程等，项目办学规模为36班，规划建筑面积约5万平方米，总投资4.5亿元。资金来源由市财力承担。</t>
  </si>
  <si>
    <t>市教育局</t>
  </si>
  <si>
    <t>2203-370200-04-01-827089</t>
  </si>
  <si>
    <t>青岛地铁2026年提升运行稳定性和安全能力关键设施设备更新改造项目</t>
  </si>
  <si>
    <t>青岛地铁集团有限公司</t>
  </si>
  <si>
    <t>青岛市</t>
  </si>
  <si>
    <r>
      <rPr>
        <sz val="12"/>
        <rFont val="宋体"/>
        <charset val="134"/>
      </rPr>
      <t>本项目建设范围主要涉及青岛地铁1号线、</t>
    </r>
    <r>
      <rPr>
        <sz val="12"/>
        <rFont val="Times New Roman"/>
        <charset val="134"/>
      </rPr>
      <t>2</t>
    </r>
    <r>
      <rPr>
        <sz val="12"/>
        <rFont val="宋体"/>
        <charset val="134"/>
      </rPr>
      <t>号线、4号线、8号线、西海岸快线等5条线路的车辆、供电、通信、信号、车站设备等运行稳定性和安全能力关键设施设备进行更新改造，以应对极端天气、保障设施设备运行稳定、提升大客流集疏能力及应急处置能力，提高青岛地铁运营服务水平。</t>
    </r>
  </si>
  <si>
    <t>2502-370200-04-04-819201</t>
  </si>
  <si>
    <t>青岛市低空飞行管理服务中心与配套设施建设项目（一期）</t>
  </si>
  <si>
    <t>利用地铁集团资源改造700㎡设备用地建设青岛市低空飞行管理服务中心，新增中心硬件和通信、导航、监视、气象、反制等低空配套基础设施，搭建低空智能管控平台和一网统飞平台实现对全市低空飞行活动的全面监管和服务。</t>
  </si>
  <si>
    <t>2507-370200-04-01-867377</t>
  </si>
  <si>
    <t>青岛市全域低空基础设施建设项目</t>
  </si>
  <si>
    <t>青岛地空产融发展有限公司（青岛地铁集团有限公司）</t>
  </si>
  <si>
    <r>
      <rPr>
        <sz val="12"/>
        <rFont val="宋体"/>
        <charset val="134"/>
      </rPr>
      <t>项目围绕天地一体基础设施、低空安全防护两个方面对青岛全域进行低空基础设施建设部署，一是建设天地一体基础设施，如通信、导航、监视、气象、场地设施等一系列低空飞行活动基础保障设施</t>
    </r>
    <r>
      <rPr>
        <sz val="12"/>
        <rFont val="Times New Roman"/>
        <charset val="134"/>
      </rPr>
      <t>;</t>
    </r>
    <r>
      <rPr>
        <sz val="12"/>
        <rFont val="宋体"/>
        <charset val="134"/>
      </rPr>
      <t>二是建设重点区域</t>
    </r>
    <r>
      <rPr>
        <sz val="12"/>
        <rFont val="Times New Roman"/>
        <charset val="134"/>
      </rPr>
      <t>/</t>
    </r>
    <r>
      <rPr>
        <sz val="12"/>
        <rFont val="宋体"/>
        <charset val="134"/>
      </rPr>
      <t>场所等重要目标安全防护设施，如感知、预警反制等设备设施。</t>
    </r>
  </si>
  <si>
    <r>
      <rPr>
        <sz val="12"/>
        <rFont val="Times New Roman"/>
        <charset val="134"/>
      </rPr>
      <t xml:space="preserve">2025 </t>
    </r>
    <r>
      <rPr>
        <sz val="12"/>
        <rFont val="宋体"/>
        <charset val="134"/>
      </rPr>
      <t>年</t>
    </r>
    <r>
      <rPr>
        <sz val="12"/>
        <rFont val="Times New Roman"/>
        <charset val="134"/>
      </rPr>
      <t xml:space="preserve">7 </t>
    </r>
    <r>
      <rPr>
        <sz val="12"/>
        <rFont val="宋体"/>
        <charset val="134"/>
      </rPr>
      <t>月</t>
    </r>
  </si>
  <si>
    <r>
      <rPr>
        <sz val="12"/>
        <rFont val="Times New Roman"/>
        <charset val="134"/>
      </rPr>
      <t>2027</t>
    </r>
    <r>
      <rPr>
        <sz val="12"/>
        <rFont val="宋体"/>
        <charset val="134"/>
      </rPr>
      <t>年</t>
    </r>
    <r>
      <rPr>
        <sz val="12"/>
        <rFont val="Times New Roman"/>
        <charset val="134"/>
      </rPr>
      <t xml:space="preserve"> 12</t>
    </r>
    <r>
      <rPr>
        <sz val="12"/>
        <rFont val="宋体"/>
        <charset val="134"/>
      </rPr>
      <t>月</t>
    </r>
  </si>
  <si>
    <t>2109-370200-04-01-424142</t>
  </si>
  <si>
    <t>国产新一代动力电池系统关键核心技术攻关及地铁场景创新拓展应用</t>
  </si>
  <si>
    <t>本项目建设范围主要涉及国产新一代动力电池系统关键技术攻关，并在青岛地铁9号线一期应用，研究地铁车辆能源系统及供电方式，依靠车辆自带动力电池供电，通过在工程建设、运营组织、充电模式以及电池安全等方面展开探索，建立一套完整解决方案，实现世界首条纯电池全动力驱动地铁列车的示范应用。</t>
  </si>
  <si>
    <t>基于人工智能的城市轨道交通智慧运维改造项目</t>
  </si>
  <si>
    <r>
      <rPr>
        <sz val="12"/>
        <rFont val="宋体"/>
        <charset val="134"/>
      </rPr>
      <t>建设以智能体为核心技术载体的城轨智运运维系统，包含</t>
    </r>
    <r>
      <rPr>
        <sz val="12"/>
        <rFont val="Times New Roman"/>
        <charset val="134"/>
      </rPr>
      <t>1</t>
    </r>
    <r>
      <rPr>
        <sz val="12"/>
        <rFont val="宋体"/>
        <charset val="134"/>
      </rPr>
      <t>号线、</t>
    </r>
    <r>
      <rPr>
        <sz val="12"/>
        <rFont val="Times New Roman"/>
        <charset val="134"/>
      </rPr>
      <t>2</t>
    </r>
    <r>
      <rPr>
        <sz val="12"/>
        <rFont val="宋体"/>
        <charset val="134"/>
      </rPr>
      <t>号线、</t>
    </r>
    <r>
      <rPr>
        <sz val="12"/>
        <rFont val="Times New Roman"/>
        <charset val="134"/>
      </rPr>
      <t>4</t>
    </r>
    <r>
      <rPr>
        <sz val="12"/>
        <rFont val="宋体"/>
        <charset val="134"/>
      </rPr>
      <t>号线、</t>
    </r>
    <r>
      <rPr>
        <sz val="12"/>
        <rFont val="Times New Roman"/>
        <charset val="134"/>
      </rPr>
      <t>8</t>
    </r>
    <r>
      <rPr>
        <sz val="12"/>
        <rFont val="宋体"/>
        <charset val="134"/>
      </rPr>
      <t>号线、</t>
    </r>
    <r>
      <rPr>
        <sz val="12"/>
        <rFont val="Times New Roman"/>
        <charset val="134"/>
      </rPr>
      <t>13</t>
    </r>
    <r>
      <rPr>
        <sz val="12"/>
        <rFont val="宋体"/>
        <charset val="134"/>
      </rPr>
      <t>号线的车辆、供电、信号、工务、机电五大专业的智能运维系统及生产运作管理系统，通过人工智能驱动的实时感知分析、设备健康状态精准建模、故障隐患智能预判，打通各系统数据链路，实现从设备运行参数监测、异常自动识别，方案智能生成、运维资源动态优化配置的全流程自动化管控，形成全专业、全流程的轨道交通多线路智能运维体系。</t>
    </r>
  </si>
  <si>
    <t>2509-370211-04-05-239287</t>
  </si>
  <si>
    <t>青岛港前湾港区干散货码头配套工程</t>
  </si>
  <si>
    <t>青岛市黄岛区</t>
  </si>
  <si>
    <r>
      <rPr>
        <sz val="12"/>
        <rFont val="宋体"/>
        <charset val="134"/>
      </rPr>
      <t>项目位于青岛港前湾港区，项目总用地面积</t>
    </r>
    <r>
      <rPr>
        <sz val="12"/>
        <rFont val="Times New Roman"/>
        <charset val="134"/>
      </rPr>
      <t xml:space="preserve"> 432000 </t>
    </r>
    <r>
      <rPr>
        <sz val="12"/>
        <rFont val="宋体"/>
        <charset val="134"/>
      </rPr>
      <t>平方米，依托原青岛港前湾港区干散货堆场，对原小港池和煤炭堆场进行改造，项目主要内容包括新建</t>
    </r>
    <r>
      <rPr>
        <sz val="12"/>
        <rFont val="Times New Roman"/>
        <charset val="134"/>
      </rPr>
      <t>15</t>
    </r>
    <r>
      <rPr>
        <sz val="12"/>
        <rFont val="宋体"/>
        <charset val="134"/>
      </rPr>
      <t>座转载机房；改造</t>
    </r>
    <r>
      <rPr>
        <sz val="12"/>
        <rFont val="Times New Roman"/>
        <charset val="134"/>
      </rPr>
      <t>8</t>
    </r>
    <r>
      <rPr>
        <sz val="12"/>
        <rFont val="宋体"/>
        <charset val="134"/>
      </rPr>
      <t>座转载机房；新建</t>
    </r>
    <r>
      <rPr>
        <sz val="12"/>
        <rFont val="Times New Roman"/>
        <charset val="134"/>
      </rPr>
      <t>20</t>
    </r>
    <r>
      <rPr>
        <sz val="12"/>
        <rFont val="宋体"/>
        <charset val="134"/>
      </rPr>
      <t>条皮带机；改造</t>
    </r>
    <r>
      <rPr>
        <sz val="12"/>
        <rFont val="Times New Roman"/>
        <charset val="134"/>
      </rPr>
      <t>12</t>
    </r>
    <r>
      <rPr>
        <sz val="12"/>
        <rFont val="宋体"/>
        <charset val="134"/>
      </rPr>
      <t>条皮带机；安装</t>
    </r>
    <r>
      <rPr>
        <sz val="12"/>
        <rFont val="Times New Roman"/>
        <charset val="134"/>
      </rPr>
      <t>2</t>
    </r>
    <r>
      <rPr>
        <sz val="12"/>
        <rFont val="宋体"/>
        <charset val="134"/>
      </rPr>
      <t>台轨道式装车机、</t>
    </r>
    <r>
      <rPr>
        <sz val="12"/>
        <rFont val="Times New Roman"/>
        <charset val="134"/>
      </rPr>
      <t>2</t>
    </r>
    <r>
      <rPr>
        <sz val="12"/>
        <rFont val="宋体"/>
        <charset val="134"/>
      </rPr>
      <t>台堆料机和固定式接料漏斗；新建流程配套变电所、生产指挥中心、流程取制样中心以及流程配套含尘水收集处理站、消防泵房、堆场道路等工程。</t>
    </r>
  </si>
  <si>
    <t>供热管网提升改造项目</t>
  </si>
  <si>
    <t>青岛能源热电集团第四热力有限公司</t>
  </si>
  <si>
    <r>
      <rPr>
        <sz val="12"/>
        <rFont val="宋体"/>
        <charset val="134"/>
      </rPr>
      <t>本项目主要为市内华电高温水一次网老旧管网改造及与其相关管网改造，改造长度约</t>
    </r>
    <r>
      <rPr>
        <sz val="12"/>
        <rFont val="Times New Roman"/>
        <charset val="134"/>
      </rPr>
      <t>38.2</t>
    </r>
    <r>
      <rPr>
        <sz val="12"/>
        <rFont val="宋体"/>
        <charset val="134"/>
      </rPr>
      <t>公里</t>
    </r>
  </si>
  <si>
    <t>已安排</t>
  </si>
  <si>
    <t>青岛市城市管理局</t>
  </si>
  <si>
    <t>2508-370213-04-01-794087</t>
  </si>
  <si>
    <r>
      <rPr>
        <sz val="12"/>
        <rFont val="Times New Roman"/>
        <charset val="134"/>
      </rPr>
      <t>2024</t>
    </r>
    <r>
      <rPr>
        <sz val="12"/>
        <rFont val="宋体"/>
        <charset val="134"/>
      </rPr>
      <t>年</t>
    </r>
    <r>
      <rPr>
        <sz val="12"/>
        <rFont val="Times New Roman"/>
        <charset val="134"/>
      </rPr>
      <t xml:space="preserve">-2028 </t>
    </r>
    <r>
      <rPr>
        <sz val="12"/>
        <rFont val="宋体"/>
        <charset val="134"/>
      </rPr>
      <t>年李沧区中压燃气管网优化</t>
    </r>
  </si>
  <si>
    <t>青岛能源华润燃气有限公司</t>
  </si>
  <si>
    <t>李沧区</t>
  </si>
  <si>
    <r>
      <rPr>
        <sz val="12"/>
        <rFont val="Times New Roman"/>
        <charset val="134"/>
      </rPr>
      <t>1</t>
    </r>
    <r>
      <rPr>
        <sz val="12"/>
        <rFont val="宋体"/>
        <charset val="134"/>
      </rPr>
      <t>、</t>
    </r>
    <r>
      <rPr>
        <sz val="12"/>
        <rFont val="Times New Roman"/>
        <charset val="134"/>
      </rPr>
      <t xml:space="preserve">2024 </t>
    </r>
    <r>
      <rPr>
        <sz val="12"/>
        <rFont val="宋体"/>
        <charset val="134"/>
      </rPr>
      <t>年优化中压管网</t>
    </r>
    <r>
      <rPr>
        <sz val="12"/>
        <rFont val="Times New Roman"/>
        <charset val="134"/>
      </rPr>
      <t xml:space="preserve"> 5.25Km</t>
    </r>
    <r>
      <rPr>
        <sz val="12"/>
        <rFont val="宋体"/>
        <charset val="134"/>
      </rPr>
      <t>，管线涉及李沧区碱厂片区、青钢片区、南岭三路、永平路，管线材质为聚乙烯管，管线型号包括</t>
    </r>
    <r>
      <rPr>
        <sz val="12"/>
        <rFont val="Times New Roman"/>
        <charset val="134"/>
      </rPr>
      <t xml:space="preserve"> de300/de200</t>
    </r>
    <r>
      <rPr>
        <sz val="12"/>
        <rFont val="宋体"/>
        <charset val="134"/>
      </rPr>
      <t>。；</t>
    </r>
    <r>
      <rPr>
        <sz val="12"/>
        <rFont val="Times New Roman"/>
        <charset val="134"/>
      </rPr>
      <t xml:space="preserve">
2</t>
    </r>
    <r>
      <rPr>
        <sz val="12"/>
        <rFont val="宋体"/>
        <charset val="134"/>
      </rPr>
      <t>、</t>
    </r>
    <r>
      <rPr>
        <sz val="12"/>
        <rFont val="Times New Roman"/>
        <charset val="134"/>
      </rPr>
      <t xml:space="preserve">2025 </t>
    </r>
    <r>
      <rPr>
        <sz val="12"/>
        <rFont val="宋体"/>
        <charset val="134"/>
      </rPr>
      <t>年优化中压管网</t>
    </r>
    <r>
      <rPr>
        <sz val="12"/>
        <rFont val="Times New Roman"/>
        <charset val="134"/>
      </rPr>
      <t xml:space="preserve"> 4.44Km</t>
    </r>
    <r>
      <rPr>
        <sz val="12"/>
        <rFont val="宋体"/>
        <charset val="134"/>
      </rPr>
      <t>，管线涉及李沧区楼山河入口、青钢片区，管线材质为聚乙烯管，管线型号为</t>
    </r>
    <r>
      <rPr>
        <sz val="12"/>
        <rFont val="Times New Roman"/>
        <charset val="134"/>
      </rPr>
      <t xml:space="preserve"> de200</t>
    </r>
    <r>
      <rPr>
        <sz val="12"/>
        <rFont val="宋体"/>
        <charset val="134"/>
      </rPr>
      <t>；</t>
    </r>
    <r>
      <rPr>
        <sz val="12"/>
        <rFont val="Times New Roman"/>
        <charset val="134"/>
      </rPr>
      <t xml:space="preserve">
3</t>
    </r>
    <r>
      <rPr>
        <sz val="12"/>
        <rFont val="宋体"/>
        <charset val="134"/>
      </rPr>
      <t>、</t>
    </r>
    <r>
      <rPr>
        <sz val="12"/>
        <rFont val="Times New Roman"/>
        <charset val="134"/>
      </rPr>
      <t xml:space="preserve">2026 </t>
    </r>
    <r>
      <rPr>
        <sz val="12"/>
        <rFont val="宋体"/>
        <charset val="134"/>
      </rPr>
      <t>年优化中压管网</t>
    </r>
    <r>
      <rPr>
        <sz val="12"/>
        <rFont val="Times New Roman"/>
        <charset val="134"/>
      </rPr>
      <t xml:space="preserve"> 4.60Km</t>
    </r>
    <r>
      <rPr>
        <sz val="12"/>
        <rFont val="宋体"/>
        <charset val="134"/>
      </rPr>
      <t>，管线涉及李沧区碱厂片区、环湾路西侧区域，管线材质为聚乙烯管，管线型号为</t>
    </r>
    <r>
      <rPr>
        <sz val="12"/>
        <rFont val="Times New Roman"/>
        <charset val="134"/>
      </rPr>
      <t xml:space="preserve"> de200</t>
    </r>
    <r>
      <rPr>
        <sz val="12"/>
        <rFont val="宋体"/>
        <charset val="134"/>
      </rPr>
      <t>；</t>
    </r>
    <r>
      <rPr>
        <sz val="12"/>
        <rFont val="Times New Roman"/>
        <charset val="134"/>
      </rPr>
      <t xml:space="preserve">
4</t>
    </r>
    <r>
      <rPr>
        <sz val="12"/>
        <rFont val="宋体"/>
        <charset val="134"/>
      </rPr>
      <t>、</t>
    </r>
    <r>
      <rPr>
        <sz val="12"/>
        <rFont val="Times New Roman"/>
        <charset val="134"/>
      </rPr>
      <t xml:space="preserve">2027 </t>
    </r>
    <r>
      <rPr>
        <sz val="12"/>
        <rFont val="宋体"/>
        <charset val="134"/>
      </rPr>
      <t>年优化中压管网</t>
    </r>
    <r>
      <rPr>
        <sz val="12"/>
        <rFont val="Times New Roman"/>
        <charset val="134"/>
      </rPr>
      <t xml:space="preserve"> 3.80Km</t>
    </r>
    <r>
      <rPr>
        <sz val="12"/>
        <rFont val="宋体"/>
        <charset val="134"/>
      </rPr>
      <t>，管线涉及李沧区环湾路西侧区域、青钢片区，管线材质为聚乙烯管，管</t>
    </r>
    <r>
      <rPr>
        <sz val="12"/>
        <rFont val="Times New Roman"/>
        <charset val="134"/>
      </rPr>
      <t xml:space="preserve">
</t>
    </r>
    <r>
      <rPr>
        <sz val="12"/>
        <rFont val="宋体"/>
        <charset val="134"/>
      </rPr>
      <t>线型号为</t>
    </r>
    <r>
      <rPr>
        <sz val="12"/>
        <rFont val="Times New Roman"/>
        <charset val="134"/>
      </rPr>
      <t xml:space="preserve"> de200</t>
    </r>
    <r>
      <rPr>
        <sz val="12"/>
        <rFont val="宋体"/>
        <charset val="134"/>
      </rPr>
      <t>；</t>
    </r>
    <r>
      <rPr>
        <sz val="12"/>
        <rFont val="Times New Roman"/>
        <charset val="134"/>
      </rPr>
      <t xml:space="preserve">
5</t>
    </r>
    <r>
      <rPr>
        <sz val="12"/>
        <rFont val="宋体"/>
        <charset val="134"/>
      </rPr>
      <t>、</t>
    </r>
    <r>
      <rPr>
        <sz val="12"/>
        <rFont val="Times New Roman"/>
        <charset val="134"/>
      </rPr>
      <t xml:space="preserve">2028 </t>
    </r>
    <r>
      <rPr>
        <sz val="12"/>
        <rFont val="宋体"/>
        <charset val="134"/>
      </rPr>
      <t>年优化中压管网</t>
    </r>
    <r>
      <rPr>
        <sz val="12"/>
        <rFont val="Times New Roman"/>
        <charset val="134"/>
      </rPr>
      <t xml:space="preserve"> 7.58Km</t>
    </r>
    <r>
      <rPr>
        <sz val="12"/>
        <rFont val="宋体"/>
        <charset val="134"/>
      </rPr>
      <t>，管线涉及李沧区环湾路西侧、碱厂片区、青钢片区，管线材质为聚乙烯</t>
    </r>
    <r>
      <rPr>
        <sz val="12"/>
        <rFont val="Times New Roman"/>
        <charset val="134"/>
      </rPr>
      <t xml:space="preserve">
</t>
    </r>
    <r>
      <rPr>
        <sz val="12"/>
        <rFont val="宋体"/>
        <charset val="134"/>
      </rPr>
      <t>管，管线型号为</t>
    </r>
    <r>
      <rPr>
        <sz val="12"/>
        <rFont val="Times New Roman"/>
        <charset val="134"/>
      </rPr>
      <t xml:space="preserve"> de200</t>
    </r>
    <r>
      <rPr>
        <sz val="12"/>
        <rFont val="宋体"/>
        <charset val="134"/>
      </rPr>
      <t>。</t>
    </r>
  </si>
  <si>
    <r>
      <rPr>
        <sz val="12"/>
        <rFont val="Times New Roman"/>
        <charset val="134"/>
      </rPr>
      <t>2025-2028</t>
    </r>
    <r>
      <rPr>
        <sz val="12"/>
        <rFont val="宋体"/>
        <charset val="134"/>
      </rPr>
      <t>年青岛市内主城区老旧燃气管道设施更新改造和安全提升工程</t>
    </r>
  </si>
  <si>
    <t>市内五区</t>
  </si>
  <si>
    <r>
      <rPr>
        <sz val="12"/>
        <rFont val="Times New Roman"/>
        <charset val="134"/>
      </rPr>
      <t>1.</t>
    </r>
    <r>
      <rPr>
        <sz val="12"/>
        <rFont val="宋体"/>
        <charset val="134"/>
      </rPr>
      <t>老旧立管（含引入管）改造约</t>
    </r>
    <r>
      <rPr>
        <sz val="12"/>
        <rFont val="Times New Roman"/>
        <charset val="134"/>
      </rPr>
      <t>400</t>
    </r>
    <r>
      <rPr>
        <sz val="12"/>
        <rFont val="宋体"/>
        <charset val="134"/>
      </rPr>
      <t>根。主要沧口区域低压</t>
    </r>
    <r>
      <rPr>
        <sz val="12"/>
        <rFont val="Times New Roman"/>
        <charset val="134"/>
      </rPr>
      <t>DN15-45</t>
    </r>
    <r>
      <rPr>
        <sz val="12"/>
        <rFont val="宋体"/>
        <charset val="134"/>
      </rPr>
      <t>燃气镀锌立管和</t>
    </r>
    <r>
      <rPr>
        <sz val="12"/>
        <rFont val="Times New Roman"/>
        <charset val="134"/>
      </rPr>
      <t>FRP-II</t>
    </r>
    <r>
      <rPr>
        <sz val="12"/>
        <rFont val="宋体"/>
        <charset val="134"/>
      </rPr>
      <t>型穿墙管。</t>
    </r>
    <r>
      <rPr>
        <sz val="12"/>
        <rFont val="Times New Roman"/>
        <charset val="134"/>
      </rPr>
      <t xml:space="preserve">
2.</t>
    </r>
    <r>
      <rPr>
        <sz val="12"/>
        <rFont val="宋体"/>
        <charset val="134"/>
      </rPr>
      <t>老旧管网改造约</t>
    </r>
    <r>
      <rPr>
        <sz val="12"/>
        <rFont val="Times New Roman"/>
        <charset val="134"/>
      </rPr>
      <t>1.3Km</t>
    </r>
    <r>
      <rPr>
        <sz val="12"/>
        <rFont val="宋体"/>
        <charset val="134"/>
      </rPr>
      <t>；包括永安路、东小庄等管线，管材为铸铁管、钢管，中、低压</t>
    </r>
    <r>
      <rPr>
        <sz val="12"/>
        <rFont val="Times New Roman"/>
        <charset val="134"/>
      </rPr>
      <t>DN90-200</t>
    </r>
    <r>
      <rPr>
        <sz val="12"/>
        <rFont val="宋体"/>
        <charset val="134"/>
      </rPr>
      <t>管道。</t>
    </r>
    <r>
      <rPr>
        <sz val="12"/>
        <rFont val="Times New Roman"/>
        <charset val="134"/>
      </rPr>
      <t xml:space="preserve">
3.</t>
    </r>
    <r>
      <rPr>
        <sz val="12"/>
        <rFont val="宋体"/>
        <charset val="134"/>
      </rPr>
      <t>架空管、引入管、地下管线等防腐层维护约</t>
    </r>
    <r>
      <rPr>
        <sz val="12"/>
        <rFont val="Times New Roman"/>
        <charset val="134"/>
      </rPr>
      <t>60Km</t>
    </r>
    <r>
      <rPr>
        <sz val="12"/>
        <rFont val="宋体"/>
        <charset val="134"/>
      </rPr>
      <t>，主要是沧口区域架空管防腐。</t>
    </r>
    <r>
      <rPr>
        <sz val="12"/>
        <rFont val="Times New Roman"/>
        <charset val="134"/>
      </rPr>
      <t xml:space="preserve">
4.</t>
    </r>
    <r>
      <rPr>
        <sz val="12"/>
        <rFont val="宋体"/>
        <charset val="134"/>
      </rPr>
      <t>改造更新沧口区域内老旧阀门、调压器、物联感知、防护装置等设备设施约</t>
    </r>
    <r>
      <rPr>
        <sz val="12"/>
        <rFont val="Times New Roman"/>
        <charset val="134"/>
      </rPr>
      <t>105</t>
    </r>
    <r>
      <rPr>
        <sz val="12"/>
        <rFont val="宋体"/>
        <charset val="134"/>
      </rPr>
      <t>处。</t>
    </r>
    <r>
      <rPr>
        <sz val="12"/>
        <rFont val="Times New Roman"/>
        <charset val="134"/>
      </rPr>
      <t xml:space="preserve">
5.</t>
    </r>
    <r>
      <rPr>
        <sz val="12"/>
        <rFont val="宋体"/>
        <charset val="134"/>
      </rPr>
      <t>改造加装沧口区域居民户内燃气安防表、安全装置（报警器、自闭阀）等约</t>
    </r>
    <r>
      <rPr>
        <sz val="12"/>
        <rFont val="Times New Roman"/>
        <charset val="134"/>
      </rPr>
      <t>9</t>
    </r>
    <r>
      <rPr>
        <sz val="12"/>
        <rFont val="宋体"/>
        <charset val="134"/>
      </rPr>
      <t>千处。</t>
    </r>
    <r>
      <rPr>
        <sz val="12"/>
        <rFont val="Times New Roman"/>
        <charset val="134"/>
      </rPr>
      <t xml:space="preserve">
6.</t>
    </r>
    <r>
      <rPr>
        <sz val="12"/>
        <rFont val="宋体"/>
        <charset val="134"/>
      </rPr>
      <t>高新区火炬路（聚贤桥路</t>
    </r>
    <r>
      <rPr>
        <sz val="12"/>
        <rFont val="Times New Roman"/>
        <charset val="134"/>
      </rPr>
      <t>-</t>
    </r>
    <r>
      <rPr>
        <sz val="12"/>
        <rFont val="宋体"/>
        <charset val="134"/>
      </rPr>
      <t>和融路）计划敷设</t>
    </r>
    <r>
      <rPr>
        <sz val="12"/>
        <rFont val="Times New Roman"/>
        <charset val="134"/>
      </rPr>
      <t>750</t>
    </r>
    <r>
      <rPr>
        <sz val="12"/>
        <rFont val="宋体"/>
        <charset val="134"/>
      </rPr>
      <t>米</t>
    </r>
    <r>
      <rPr>
        <sz val="12"/>
        <rFont val="Times New Roman"/>
        <charset val="134"/>
      </rPr>
      <t>De400PE</t>
    </r>
    <r>
      <rPr>
        <sz val="12"/>
        <rFont val="宋体"/>
        <charset val="134"/>
      </rPr>
      <t>管道，替换原有管道。</t>
    </r>
    <r>
      <rPr>
        <sz val="12"/>
        <rFont val="Times New Roman"/>
        <charset val="134"/>
      </rPr>
      <t xml:space="preserve">
7.</t>
    </r>
    <r>
      <rPr>
        <sz val="12"/>
        <rFont val="宋体"/>
        <charset val="134"/>
      </rPr>
      <t>高新区民用户加装报警切断装置</t>
    </r>
    <r>
      <rPr>
        <sz val="12"/>
        <rFont val="Times New Roman"/>
        <charset val="134"/>
      </rPr>
      <t>1200</t>
    </r>
    <r>
      <rPr>
        <sz val="12"/>
        <rFont val="宋体"/>
        <charset val="134"/>
      </rPr>
      <t>处。</t>
    </r>
    <r>
      <rPr>
        <sz val="12"/>
        <rFont val="Times New Roman"/>
        <charset val="134"/>
      </rPr>
      <t xml:space="preserve">
8.</t>
    </r>
    <r>
      <rPr>
        <sz val="12"/>
        <rFont val="宋体"/>
        <charset val="134"/>
      </rPr>
      <t>在管网公司城焦线、沟里线、站前线、即东线、正阳线等安装高点监控约</t>
    </r>
    <r>
      <rPr>
        <sz val="12"/>
        <rFont val="Times New Roman"/>
        <charset val="134"/>
      </rPr>
      <t>53</t>
    </r>
    <r>
      <rPr>
        <sz val="12"/>
        <rFont val="宋体"/>
        <charset val="134"/>
      </rPr>
      <t xml:space="preserve">处；建设管网公司无人机智能巡检系统，建设停机坪一处，实现无人机自动充电、根据巡检任务自动巡检，实现管道巡护全场景覆盖；建设管网公司数智化运行中心，服务器及显示大屏，对高点监控、智能巡检系统整合，增加调压计量健康诊断系统； </t>
    </r>
    <r>
      <rPr>
        <sz val="12"/>
        <rFont val="Times New Roman"/>
        <charset val="134"/>
      </rPr>
      <t xml:space="preserve">
9.</t>
    </r>
    <r>
      <rPr>
        <sz val="12"/>
        <rFont val="宋体"/>
        <charset val="134"/>
      </rPr>
      <t>管网公司门站与周边燃气企业高压燃气管线互联互通，新增高压次高压燃气阴极保护及杂散电流排流约</t>
    </r>
    <r>
      <rPr>
        <sz val="12"/>
        <rFont val="Times New Roman"/>
        <charset val="134"/>
      </rPr>
      <t>25</t>
    </r>
    <r>
      <rPr>
        <sz val="12"/>
        <rFont val="宋体"/>
        <charset val="134"/>
      </rPr>
      <t>处。</t>
    </r>
    <r>
      <rPr>
        <sz val="12"/>
        <rFont val="Times New Roman"/>
        <charset val="134"/>
      </rPr>
      <t xml:space="preserve">
10. </t>
    </r>
    <r>
      <rPr>
        <sz val="12"/>
        <rFont val="宋体"/>
        <charset val="134"/>
      </rPr>
      <t>建设能源华润燃气生产调度系统，整合现有调度系统构建新的生产调度平台。</t>
    </r>
    <r>
      <rPr>
        <sz val="12"/>
        <rFont val="Times New Roman"/>
        <charset val="134"/>
      </rPr>
      <t xml:space="preserve">                                    </t>
    </r>
  </si>
  <si>
    <t>2025年3月</t>
  </si>
  <si>
    <t>2028年12月</t>
  </si>
  <si>
    <t>2509-370202-04-01-782319</t>
  </si>
  <si>
    <t>市南区2026年住宅老旧电梯更新更换</t>
  </si>
  <si>
    <t>青岛海建物业管理服务有限公司</t>
  </si>
  <si>
    <t>市南区</t>
  </si>
  <si>
    <t>拟更新使用15年以上的住宅电梯199台。</t>
  </si>
  <si>
    <t>2509-370203-04-03-637238</t>
  </si>
  <si>
    <t>市北区2026年住宅老旧电梯更新更换</t>
  </si>
  <si>
    <t>青岛融梯科技有限公司</t>
  </si>
  <si>
    <t>市北区</t>
  </si>
  <si>
    <t>拟更新使用15年以上的住宅电梯528台。</t>
  </si>
  <si>
    <t>2509-370213-04-03-566621</t>
  </si>
  <si>
    <t>李沧区2026年住宅老旧电梯更新更换</t>
  </si>
  <si>
    <t>青岛环信房产物业发展有限公司</t>
  </si>
  <si>
    <t>拟更新使用15年以上的住宅电梯38台。</t>
  </si>
  <si>
    <t xml:space="preserve">2509-370212-04-01-667983 </t>
  </si>
  <si>
    <t>崂山区2026年住宅老旧电梯更新更换</t>
  </si>
  <si>
    <t>青岛崂山湾置业有限公司</t>
  </si>
  <si>
    <t>崂山区</t>
  </si>
  <si>
    <t>拟更新使用15年以上的住宅电梯1270台。</t>
  </si>
  <si>
    <t>2509-370214-04-01-121207</t>
  </si>
  <si>
    <t>城阳区2026年住宅老旧电梯更新更换</t>
  </si>
  <si>
    <t>青岛万科物业服务有限公司</t>
  </si>
  <si>
    <t>拟更新使用15年以上的住宅电梯642台。</t>
  </si>
  <si>
    <t>2509-370211-04-01-467624</t>
  </si>
  <si>
    <t>西海岸新区2026年住宅老旧电梯更新更换</t>
  </si>
  <si>
    <t>城发投资集团有限公司</t>
  </si>
  <si>
    <t>拟更新使用15年以上的住宅电梯611台。</t>
  </si>
  <si>
    <t>2509-370215-04-05-746303</t>
  </si>
  <si>
    <t>即墨区2026年住宅老旧电梯更新更换</t>
  </si>
  <si>
    <t>青岛新城市安居物业管理中心</t>
  </si>
  <si>
    <t>拟更新使用15年以上的住宅电梯47台。</t>
  </si>
  <si>
    <t>2509-370281-04-01-587072</t>
  </si>
  <si>
    <t>胶州市2026年住宅老旧电梯更新更换</t>
  </si>
  <si>
    <t>青岛中恒祥工程管理有限公司</t>
  </si>
  <si>
    <t>胶州市</t>
  </si>
  <si>
    <t>拟更新使用15年以上的住宅电梯209台。</t>
  </si>
  <si>
    <t>2509-370283-04-03-104646</t>
  </si>
  <si>
    <t>平度市2026年住宅老旧电梯更新更换</t>
  </si>
  <si>
    <t>山东省新厦物业管理有限公司</t>
  </si>
  <si>
    <t>平度市</t>
  </si>
  <si>
    <t>拟更新使用15年以上的住宅电梯6台。</t>
  </si>
  <si>
    <t>2509-370285-04-03-952788</t>
  </si>
  <si>
    <t>莱西市2026年住宅老旧电梯更新更换</t>
  </si>
  <si>
    <t>青岛水集城乡建设投资发展有限公司</t>
  </si>
  <si>
    <t>莱西市</t>
  </si>
  <si>
    <t>拟更新使用15年以上的住宅电梯29台。</t>
  </si>
  <si>
    <t>2207-370200-04-01-418089）</t>
  </si>
  <si>
    <t>青兰高速公路河套至黄岛段改扩建工程项目</t>
  </si>
  <si>
    <t>青岛高速集团有限公司</t>
  </si>
  <si>
    <t>青岛市-市辖区</t>
  </si>
  <si>
    <t>项目主线起自青兰高速河套枢纽互通，止于黄岛东枢纽互通全长27.926公里。原位改扩建本项目联络线黄岛东枢纽互通至黄岛东收费站段，长2.843公里。全线原位改扩建河套(枢纽)、营海、九龙东(枢纽)、上合、红石崖、黄岛东(枢纽)6处互通式立交。同步建设营海互通连接线长1.819公里。主线和联络线均采用双向八车道高速公路标准改扩建，营海互通连接线采用一级公路标准建设。</t>
  </si>
  <si>
    <t>市交通运输局</t>
  </si>
  <si>
    <t>2407-370200-04-01-705965</t>
  </si>
  <si>
    <t>青兰高速公路双埠至河套段改扩建及连接线工程（前阳互通立交北向匝道工程）</t>
  </si>
  <si>
    <t>青岛市-城阳区</t>
  </si>
  <si>
    <t>项目位于青兰高速公路与华中路交叉处，为前阳互通立交匝道工程，包含北向共4条匝道，新建匝道桥梁2座，拼宽桥梁1座，涵洞7道。设置3进4出匝道收费站一处，并设置必要的监控、通信及照明系统。</t>
  </si>
  <si>
    <t>2106-370200-04-01-421421</t>
  </si>
  <si>
    <r>
      <rPr>
        <sz val="12"/>
        <rFont val="Times New Roman"/>
        <charset val="134"/>
      </rPr>
      <t>G228</t>
    </r>
    <r>
      <rPr>
        <sz val="12"/>
        <rFont val="方正书宋_GBK"/>
        <charset val="134"/>
      </rPr>
      <t>丹东线（蓝谷至石棚水库）改建工程及</t>
    </r>
    <r>
      <rPr>
        <sz val="12"/>
        <rFont val="Times New Roman"/>
        <charset val="134"/>
      </rPr>
      <t>G204</t>
    </r>
    <r>
      <rPr>
        <sz val="12"/>
        <rFont val="方正书宋_GBK"/>
        <charset val="134"/>
      </rPr>
      <t>烟上线（石棚水库至城阳胶州界）改建工程</t>
    </r>
  </si>
  <si>
    <t>青岛市交通运输局</t>
  </si>
  <si>
    <t>青岛市即墨区、青岛市城阳区</t>
  </si>
  <si>
    <r>
      <rPr>
        <sz val="12"/>
        <rFont val="方正书宋_GBK"/>
        <charset val="134"/>
      </rPr>
      <t>项目起于现状</t>
    </r>
    <r>
      <rPr>
        <sz val="12"/>
        <rFont val="Times New Roman"/>
        <charset val="134"/>
      </rPr>
      <t>G228</t>
    </r>
    <r>
      <rPr>
        <sz val="12"/>
        <rFont val="方正书宋_GBK"/>
        <charset val="134"/>
      </rPr>
      <t>丹东线与蓝谷齐云山一路</t>
    </r>
    <r>
      <rPr>
        <sz val="12"/>
        <rFont val="Times New Roman"/>
        <charset val="134"/>
      </rPr>
      <t>T</t>
    </r>
    <r>
      <rPr>
        <sz val="12"/>
        <rFont val="方正书宋_GBK"/>
        <charset val="134"/>
      </rPr>
      <t>型交叉口，终点位于棘洪滩水库城阳胶州界，全长</t>
    </r>
    <r>
      <rPr>
        <sz val="12"/>
        <rFont val="Times New Roman"/>
        <charset val="134"/>
      </rPr>
      <t>42.455</t>
    </r>
    <r>
      <rPr>
        <sz val="12"/>
        <rFont val="方正书宋_GBK"/>
        <charset val="134"/>
      </rPr>
      <t>公里，采用双向六车道一级公路标准建设，主要建设内容包括路基、路面、桥涵、隧道、交叉、交通工程及沿线设施、环境保护与景观、管线等。</t>
    </r>
  </si>
  <si>
    <r>
      <rPr>
        <sz val="12"/>
        <rFont val="Times New Roman"/>
        <charset val="134"/>
      </rPr>
      <t>2025</t>
    </r>
    <r>
      <rPr>
        <sz val="12"/>
        <rFont val="方正书宋_GBK"/>
        <charset val="134"/>
      </rPr>
      <t>年</t>
    </r>
    <r>
      <rPr>
        <sz val="12"/>
        <rFont val="Times New Roman"/>
        <charset val="134"/>
      </rPr>
      <t>9</t>
    </r>
    <r>
      <rPr>
        <sz val="12"/>
        <rFont val="方正书宋_GBK"/>
        <charset val="134"/>
      </rPr>
      <t>月</t>
    </r>
  </si>
  <si>
    <r>
      <rPr>
        <sz val="12"/>
        <rFont val="Times New Roman"/>
        <charset val="134"/>
      </rPr>
      <t>2028</t>
    </r>
    <r>
      <rPr>
        <sz val="12"/>
        <rFont val="方正书宋_GBK"/>
        <charset val="134"/>
      </rPr>
      <t>年</t>
    </r>
    <r>
      <rPr>
        <sz val="12"/>
        <rFont val="Times New Roman"/>
        <charset val="134"/>
      </rPr>
      <t>9</t>
    </r>
    <r>
      <rPr>
        <sz val="12"/>
        <rFont val="方正书宋_GBK"/>
        <charset val="134"/>
      </rPr>
      <t>月</t>
    </r>
  </si>
  <si>
    <t>2304-370200-04-01-118345</t>
  </si>
  <si>
    <t>莱州至青岛高速公路青岛段</t>
  </si>
  <si>
    <t>青岛市平度市、青岛市莱西市、青岛市即墨区、青岛市城阳区</t>
  </si>
  <si>
    <t>主线起点位于平度市旧店镇西上夼村北的平度莱州界，终点位于在建的中北通道，向南通过同步建设的双埠连接线，实现天山三路与双元路的贯通，由北向南跨越平度、莱西、即墨、城阳四个区（市），同步建设旧店、日庄、双埠三条连接线。</t>
  </si>
  <si>
    <r>
      <rPr>
        <sz val="12"/>
        <rFont val="Times New Roman"/>
        <charset val="134"/>
      </rPr>
      <t>2025</t>
    </r>
    <r>
      <rPr>
        <sz val="12"/>
        <rFont val="方正书宋_GBK"/>
        <charset val="134"/>
      </rPr>
      <t>年</t>
    </r>
    <r>
      <rPr>
        <sz val="12"/>
        <rFont val="Times New Roman"/>
        <charset val="134"/>
      </rPr>
      <t>12</t>
    </r>
    <r>
      <rPr>
        <sz val="12"/>
        <rFont val="方正书宋_GBK"/>
        <charset val="134"/>
      </rPr>
      <t>月</t>
    </r>
  </si>
  <si>
    <t>2303-370200-04-01-772520</t>
  </si>
  <si>
    <t>青岛市城市供水设施改造工程</t>
  </si>
  <si>
    <t>青岛市海润自来水集团有限公司</t>
  </si>
  <si>
    <t>改造服役8年以上的约72.2万只水表，安装校核水表455只，改造651处老旧居民二次供水设施。</t>
  </si>
  <si>
    <r>
      <rPr>
        <sz val="12"/>
        <rFont val="Times New Roman"/>
        <charset val="134"/>
      </rPr>
      <t>2024</t>
    </r>
    <r>
      <rPr>
        <sz val="12"/>
        <rFont val="宋体"/>
        <charset val="134"/>
      </rPr>
      <t>年</t>
    </r>
    <r>
      <rPr>
        <sz val="12"/>
        <rFont val="Times New Roman"/>
        <charset val="134"/>
      </rPr>
      <t>11</t>
    </r>
    <r>
      <rPr>
        <sz val="12"/>
        <rFont val="宋体"/>
        <charset val="134"/>
      </rPr>
      <t>月</t>
    </r>
  </si>
  <si>
    <r>
      <rPr>
        <sz val="12"/>
        <rFont val="Times New Roman"/>
        <charset val="134"/>
      </rPr>
      <t>2026</t>
    </r>
    <r>
      <rPr>
        <sz val="12"/>
        <rFont val="宋体"/>
        <charset val="134"/>
      </rPr>
      <t>年</t>
    </r>
    <r>
      <rPr>
        <sz val="12"/>
        <rFont val="Times New Roman"/>
        <charset val="134"/>
      </rPr>
      <t>12</t>
    </r>
    <r>
      <rPr>
        <sz val="12"/>
        <rFont val="宋体"/>
        <charset val="134"/>
      </rPr>
      <t>月</t>
    </r>
  </si>
  <si>
    <t>市水务管理局</t>
  </si>
  <si>
    <t>青岛水务集团</t>
  </si>
  <si>
    <t>2308-370200-04-01-213383</t>
  </si>
  <si>
    <t>青岛市中心医院二期改扩建项目</t>
  </si>
  <si>
    <t>康复大学青岛中心医院</t>
  </si>
  <si>
    <t>市本级</t>
  </si>
  <si>
    <t>本项目符合《青岛市医疗卫生服务体系规划》，总投资17.96亿元，涉及总建筑面积17.7万平方米，其中改造面积3.1万平方米，涉及改造床位700张，主要改造内容为一号综合病房楼、八号综合楼等病房楼多人间病房改造为2-3人间及卫生间改造、供水供电、空调系统、流程布局及消防设施改造。新建14.5万平方米，建设集门诊、医技、手术、病房为一体的专科病房楼。本项目完成后，医院增加床位300张。</t>
  </si>
  <si>
    <t>市卫健委</t>
  </si>
  <si>
    <t>2309-370200-04-01-942880</t>
  </si>
  <si>
    <t>青岛市市立医院东院区三期改扩建项目</t>
  </si>
  <si>
    <t>青岛市市立医院</t>
  </si>
  <si>
    <t>本项目符合《青岛市医疗卫生服务体系规划》，项目总投资12.5亿元，涉及总建筑面积10.8万平方米，其中拆除0.5万平方米，涉及改造床位462张，主要拆除老旧病房C楼0.5万平方米，新建10.3万平方米医疗综合楼，新增二人间128间，三人间68间及独立卫生间196套，包括院区供水供电、无障碍设施、流程布局改造等。本项目完成后，院区总床位1995张不变。实现医疗服务能力及就医感受显著提升，进一步强化医院公共卫生应急响应、疑难杂症精准诊治医疗服务能力。</t>
  </si>
  <si>
    <t>青岛市中医医院提升改造一期病房提升项目</t>
  </si>
  <si>
    <t>青岛市中医医院</t>
  </si>
  <si>
    <t>项目计划改造修缮现有A楼，科教楼及院区，面积6.57万平方米。计划2025年立项，2026年施工，工期18个月</t>
  </si>
  <si>
    <t>青岛市第八人民医院本部病房楼改造提升项目</t>
  </si>
  <si>
    <t>青岛市第八人民医院</t>
  </si>
  <si>
    <t>项目计划改造修缮现有门诊楼、外科病房及急诊楼，改造总建筑面积40094平方米。</t>
  </si>
  <si>
    <t>青岛市胶州中心医院病房改造提升项目</t>
  </si>
  <si>
    <t>青岛市胶州中心医院</t>
  </si>
  <si>
    <t>本项目新建建筑面积82680平方米，其中地上40122平方米、地下42558平方米，新增地下停车位1140个。主要包括部分医疗用房改造升级和老旧院区拆除重建两部分内容。改造升级部分为：对现状外科病房楼、科教楼、内科病房楼进行更新改造，改造面积约2.2万平方米，优化病区内部流线布局及诊疗环境；拆除原有门诊东楼、门诊西楼、门诊楼、综合楼、呼吸科病房楼、高压氧室、发热门诊（临时），拆除面积约18866平方米，新建外科中心、内科中心、住院综合楼，建造完成后初步符合三级医院建设规范，满足群众就医需求。</t>
  </si>
  <si>
    <t>青岛市森林防火道路建设项目</t>
  </si>
  <si>
    <t>青岛市园林和林业局</t>
  </si>
  <si>
    <t>崂山区、黄岛区、城阳区、平度市</t>
  </si>
  <si>
    <r>
      <rPr>
        <sz val="12"/>
        <rFont val="宋体"/>
        <charset val="134"/>
      </rPr>
      <t>崂山区、黄岛区、城阳区、平度市新建、修缮防火通道</t>
    </r>
    <r>
      <rPr>
        <sz val="12"/>
        <rFont val="Times New Roman"/>
        <charset val="134"/>
      </rPr>
      <t>123</t>
    </r>
    <r>
      <rPr>
        <sz val="12"/>
        <rFont val="宋体"/>
        <charset val="134"/>
      </rPr>
      <t>公里</t>
    </r>
  </si>
  <si>
    <r>
      <rPr>
        <sz val="12"/>
        <rFont val="Times New Roman"/>
        <charset val="134"/>
      </rPr>
      <t>**</t>
    </r>
    <r>
      <rPr>
        <sz val="12"/>
        <rFont val="宋体"/>
        <charset val="134"/>
      </rPr>
      <t>年</t>
    </r>
    <r>
      <rPr>
        <sz val="12"/>
        <rFont val="Times New Roman"/>
        <charset val="134"/>
      </rPr>
      <t>**</t>
    </r>
    <r>
      <rPr>
        <sz val="12"/>
        <rFont val="宋体"/>
        <charset val="134"/>
      </rPr>
      <t>月</t>
    </r>
  </si>
  <si>
    <t>市园林和林业局</t>
  </si>
  <si>
    <t>青岛城市地质安全智能监测预警工程</t>
  </si>
  <si>
    <t>市自然资源和规划局</t>
  </si>
  <si>
    <t>开展滨海岸线地质安全、地面塌陷地质安全、风景区地质灾害、矿山超层越界智能管控，构建地质安全智能监测预警体系，支撑青岛市韧性城市地质风险防控，提升应急监测预警、快速响应、指挥决策能力。</t>
  </si>
  <si>
    <t>市自规局</t>
  </si>
  <si>
    <t>边海防特大城市资源安全能力提升保障海洋产业发展工程--青岛试点</t>
  </si>
  <si>
    <t>为发挥地理信息在保障国家资源安全和服务青岛市“10+1”产业现代海洋产业发展的基础保障作用，通过对高分辨率航空影像、高密度激光雷达点云以及全海域水深声呐图像等多模态高分数据的获取与智能化模型构建，建立起“空-天-地-海”数据统筹获取、一举多用、快速生成、智能应用的数据生产、应用服务与安全保障的新模式。</t>
  </si>
  <si>
    <t>青岛市自然资源风险智能化监测预警项目（第三只眼）</t>
  </si>
  <si>
    <t>依托自然资源遥感影像时序化数据集、遥感大模型与智能解译引擎、无人机低空遥感网以及自然资源风险智能分析能力建设，通过AI实现自然资源风险识别、分析、预警，为青岛市管理部门提供精准数据和科学决策支持。</t>
  </si>
  <si>
    <t>2405-370285-89-01-541588</t>
  </si>
  <si>
    <t>莱西市夏格庄镇地下管线综合改造
提升项目</t>
  </si>
  <si>
    <t>青岛夏格庄镇工业有限公司</t>
  </si>
  <si>
    <t>改造提升工业园区污水管网，浆砌工业园区及镇驻地排水管沟。</t>
  </si>
  <si>
    <t>2405-370285-89-01-802074</t>
  </si>
  <si>
    <t>莱西市院上镇产业园地下管线升级改造项目</t>
  </si>
  <si>
    <t>莱西市院上镇人民政府</t>
  </si>
  <si>
    <t>新建 DN400-DN800 污水管道 7300 米，新建 DN400-DN800 雨水管道 9000 米，增设雨水口、雨水箅等附属设施。改造更新老旧供水管网，新建 DN100-DN300 供水管道 6200 米，清理污水主管网 8500 米，改造升级院上污水泵站和毛家埠污水泵站 2 座</t>
  </si>
  <si>
    <t>2502-370285-04-01-973114</t>
  </si>
  <si>
    <t>莱西市水集片区供水管网改造工程</t>
  </si>
  <si>
    <t>青岛莱西市自来水有限公司</t>
  </si>
  <si>
    <t>对水集片区黄海路、青岛路、振华街等21条道路54.81公里存在安全隐患的老旧供水管道进行改造。</t>
  </si>
  <si>
    <t>2025年8月</t>
  </si>
  <si>
    <t>2028-12-30</t>
  </si>
  <si>
    <t>2502-370285-04-01-288737</t>
  </si>
  <si>
    <t>莱西市老旧小区供水设施改造工程</t>
  </si>
  <si>
    <t>项目对莱西市城区5.1万用户进行一户一表及相应供水设施进行改造，对18个小区共计23套加压供水设施进行改造。</t>
  </si>
  <si>
    <t>2502-370285-04-01-991554</t>
  </si>
  <si>
    <t>协同作业智能体设备研发与生产项目</t>
  </si>
  <si>
    <t>山东巍然智能科技有限公司</t>
  </si>
  <si>
    <t>山东省青岛市莱西市</t>
  </si>
  <si>
    <t>1.建设规模：
项目占地面积 35 亩，建筑面积 15000 平方米，设置智能协同研发中心、智能体设备研发生产中心和数据处理中心。项目建成后，预计可达到年产 1500 台协同作业智能体的生产规模。
2.建设内容：
构建覆盖“端-边-云”的协同作业智能体生态系统，填补国内工业级智能体设备在实时协同、多模态感知与自适应决策领域的技术空白。
(1) 智能协同研发中心：基于国产自主可控芯片的异构计算研发平台；多模态感知融合测试中心；端侧大模型研发平台。
(2)智能体设备研发生产中心：工业级边缘计算模组自动化产线；智能体组装产线；智能体仿真及实际测试环境。
(3)数据处理中心：建设国产AI训练及推理集群，满足研发、测试及运营阶段的计算要求；研发部署多模态智能感知、协同决策基座大模型。</t>
  </si>
  <si>
    <t>2412-370285-04-01-229984</t>
  </si>
  <si>
    <t>莱西市第三人民医院病房楼改造提升项目</t>
  </si>
  <si>
    <t>莱西市第三人民医院</t>
  </si>
  <si>
    <t>项目主要改造现状门诊楼、病房楼等建筑，改造建筑面积9890平，其中病房楼改造面积5045平方米，门诊楼改造4845平方米，主要改造内容包括内部装修工程，外墙装饰工程，给排水工程、电气工程，暖通工程、智能化工程、医疗专项改造等，并配套医疗设备180台（套）。</t>
  </si>
  <si>
    <t>青岛绿泽职业学校扩建项目</t>
  </si>
  <si>
    <t>青岛绿泽职业学校</t>
  </si>
  <si>
    <t>保健实训室建设套件、屏显式液压万能试验机、数控机床电气控制与维修实训台、自动化生产线实训装置、数控机床维修技能实训装置、保健实训室建设套件、感觉统合教育实训室套件、教育活动实训建设套件、感觉综合教育实训室套件、康复评定实训室设备。</t>
  </si>
  <si>
    <t>莱西市产芝水库改扩建工程</t>
  </si>
  <si>
    <t>莱西市水利局</t>
  </si>
  <si>
    <t>项目对水库兴利库容范围进行扩挖增容1800万m3，提高本地水资源利用率，储备客水调蓄能力，同时对库区现状26.815km长度破损护岸进行修复。</t>
  </si>
  <si>
    <t>北墅水库清淤扩容项目</t>
  </si>
  <si>
    <r>
      <rPr>
        <sz val="12"/>
        <rFont val="仿宋_GB2312"/>
        <charset val="134"/>
      </rPr>
      <t>对北墅水库死水位100.00m至兴利水位112.00m之间的库区进行清淤扩容工程，清淤量 300.80万m</t>
    </r>
    <r>
      <rPr>
        <vertAlign val="superscript"/>
        <sz val="12"/>
        <rFont val="仿宋_GB2312"/>
        <charset val="134"/>
      </rPr>
      <t>3</t>
    </r>
    <r>
      <rPr>
        <sz val="12"/>
        <rFont val="仿宋_GB2312"/>
        <charset val="134"/>
      </rPr>
      <t>。</t>
    </r>
  </si>
  <si>
    <t>莱西市水利拦蓄工程提升建设项目</t>
  </si>
  <si>
    <t>对北墅水库及31座小型水库进行提升，综合治理塘坝27座等。</t>
  </si>
  <si>
    <t>2412-370285-04-02-854331</t>
  </si>
  <si>
    <t>青岛金叶食品有限公司年产能 3000 吨 VF 果蔬加工生
产加工车间与生产线升级改造项目</t>
  </si>
  <si>
    <t>青岛金叶食品有限公司</t>
  </si>
  <si>
    <t>购置进口设备1 台套，国产设备 20 台套;项目新增 VF 低温油炸釜 13 台，提升整体生产能力，由原来的年产量 600 吨提升至年产量 3000吨。 扩建 VF 包装车间，增加挑选包装车间空间 1000 余平方米，新增自动挑选生产线，增加生产空间，提升生产效率。同时公司改建低温冷库一座 1000 平方，增加 1000 吨冻品蔬菜储存量</t>
  </si>
  <si>
    <t>2507-370281-04-01-278366</t>
  </si>
  <si>
    <r>
      <rPr>
        <sz val="12"/>
        <rFont val="宋体"/>
        <charset val="134"/>
      </rPr>
      <t>青岛空港型国家物流枢纽空铁联运基地项目</t>
    </r>
    <r>
      <rPr>
        <sz val="12"/>
        <rFont val="Times New Roman"/>
        <charset val="134"/>
      </rPr>
      <t xml:space="preserve"> </t>
    </r>
  </si>
  <si>
    <r>
      <rPr>
        <sz val="12"/>
        <rFont val="宋体"/>
        <charset val="134"/>
      </rPr>
      <t>青岛胶东临空经济示范区管理委员会</t>
    </r>
  </si>
  <si>
    <r>
      <rPr>
        <sz val="12"/>
        <rFont val="宋体"/>
        <charset val="134"/>
      </rPr>
      <t>胶州市</t>
    </r>
  </si>
  <si>
    <t>项目规划在胶州北站建设高铁物流基地，高铁物流轨线工程、基础配套设施工程等，通过布局空高联运单元，实现胶东机场航空货运与胶州北站高铁货运无缝衔接，推动空铁联运实践创新，打造山东省首个辐射胶东半岛的“空铁一体化”综合交通货运枢纽。</t>
  </si>
  <si>
    <r>
      <rPr>
        <sz val="12"/>
        <rFont val="宋体"/>
        <charset val="134"/>
      </rPr>
      <t>否</t>
    </r>
  </si>
  <si>
    <r>
      <rPr>
        <sz val="12"/>
        <rFont val="宋体"/>
        <charset val="134"/>
      </rPr>
      <t>新开工</t>
    </r>
  </si>
  <si>
    <t>2112-370281-04-01-410056</t>
  </si>
  <si>
    <r>
      <rPr>
        <sz val="12"/>
        <rFont val="宋体"/>
        <charset val="134"/>
      </rPr>
      <t>上合多式联运交易市场二期</t>
    </r>
    <r>
      <rPr>
        <sz val="12"/>
        <rFont val="Times New Roman"/>
        <charset val="134"/>
      </rPr>
      <t>-</t>
    </r>
    <r>
      <rPr>
        <sz val="12"/>
        <rFont val="宋体"/>
        <charset val="134"/>
      </rPr>
      <t>中欧班列集结中心</t>
    </r>
  </si>
  <si>
    <r>
      <rPr>
        <sz val="12"/>
        <rFont val="宋体"/>
        <charset val="134"/>
      </rPr>
      <t>中国铁路济南局集团有限公司</t>
    </r>
    <r>
      <rPr>
        <sz val="12"/>
        <rFont val="Times New Roman"/>
        <charset val="134"/>
      </rPr>
      <t>/</t>
    </r>
    <r>
      <rPr>
        <sz val="12"/>
        <rFont val="宋体"/>
        <charset val="134"/>
      </rPr>
      <t>青岛新联储国际物流有限公司</t>
    </r>
  </si>
  <si>
    <t>该项目位于上合国际枢纽港规划的核心区域济南铁路局胶州站主业货场内。货场内建有一条950米整列到发线，目前是青岛上合示范区中亚中欧班列整车运输的唯一铁路作业线。作为此到发线的配套仓储设施，该项目拟在紧贴铁路线两侧，建设约4.9万平方米中欧班列集结分拨中心仓，可以满足覆盖全路各个站点以及中亚和中欧间铁路运输的到发作业和集结分拨要求。</t>
  </si>
  <si>
    <r>
      <rPr>
        <sz val="12"/>
        <rFont val="Times New Roman"/>
        <charset val="134"/>
      </rPr>
      <t>2112-370281-04-01-888819</t>
    </r>
    <r>
      <rPr>
        <sz val="12"/>
        <rFont val="宋体"/>
        <charset val="134"/>
      </rPr>
      <t>、</t>
    </r>
    <r>
      <rPr>
        <sz val="12"/>
        <rFont val="Times New Roman"/>
        <charset val="134"/>
      </rPr>
      <t>2201-370281-04-01-606406</t>
    </r>
    <r>
      <rPr>
        <sz val="12"/>
        <rFont val="宋体"/>
        <charset val="134"/>
      </rPr>
      <t>、</t>
    </r>
    <r>
      <rPr>
        <sz val="12"/>
        <rFont val="Times New Roman"/>
        <charset val="134"/>
      </rPr>
      <t>2112-370281-04-01-356320</t>
    </r>
    <r>
      <rPr>
        <sz val="12"/>
        <rFont val="宋体"/>
        <charset val="134"/>
      </rPr>
      <t>、</t>
    </r>
    <r>
      <rPr>
        <sz val="12"/>
        <rFont val="Times New Roman"/>
        <charset val="134"/>
      </rPr>
      <t>2201-370281-04-01-854587</t>
    </r>
    <r>
      <rPr>
        <sz val="12"/>
        <rFont val="宋体"/>
        <charset val="134"/>
      </rPr>
      <t>、</t>
    </r>
    <r>
      <rPr>
        <sz val="12"/>
        <rFont val="Times New Roman"/>
        <charset val="134"/>
      </rPr>
      <t>2209-370281-04-01-440895</t>
    </r>
  </si>
  <si>
    <r>
      <rPr>
        <sz val="12"/>
        <rFont val="宋体"/>
        <charset val="134"/>
      </rPr>
      <t>少海科创产业园基础设施建设项目</t>
    </r>
  </si>
  <si>
    <r>
      <rPr>
        <sz val="12"/>
        <rFont val="宋体"/>
        <charset val="134"/>
      </rPr>
      <t>青岛大沽河省级生态旅游度假区管理委员会</t>
    </r>
  </si>
  <si>
    <t>1、新建污水管 HDPE 管 DN400，2215米；新建污水管 HDPE 管 DN300，154米；污水管混凝土管 DN500，6105米；污水管混凝土管 DN600，4535米；污水管混凝土管 DN800，2640米；
2、新建雨水管 HDPE 管 DN300，7060米；雨水管混凝土管 DN500，796米；雨水管混凝土管DN600，1550米；雨水管混凝土管 DN800，4507米；雨水管混凝土管 DN1000，3501米；雨水管混凝土管 DN1200，2513米；雨水管混凝土管DN1400，1610米；雨水管混凝土管 DN1500，340米；雨水管混凝土管DN1600，810米；HDPE管DN200，4135米；溢流式雨水口631座；
3、新建给水球墨铸铁管DN300，2420米；新建给水球墨铸铁管DN500，1884米；新建给水球墨铸铁管DN200,6860米；球墨铸铁管DN300，800米；新建给水球墨铸铁管DN400,880米；
4、新建中水球墨铸铁管DN200，9894米；新建中水球墨铸铁管DN300，2950米；
5、雨水：钢筋砼雨水管道-DN600，550米；钢筋砼雨水管道-DN800，1250米；钢筋砼雨水管道-DN1000，1350米；钢筋砼雨水管道-DN1200，2050米；钢筋砼雨水管道-DN1350，700米；钢筋砼雨水管道-DN1500，700米；钢筋砼雨水管道-DN1800，770米；钢筋砼雨水管道-DN2000，850米；
6、污水：钢筋砼污水管道-DN300，1000米；钢筋砼污水管道-DN400，1000米；钢筋砼污水管道-DN500，4000米；压力污水(球磨铸铁：DN300)，1600米；一体化污水泵站(4000m³/d)一座；垃圾管道（低碳钢管 DN500)1900米；
7、给水：给水管道-DN300，3900米；</t>
  </si>
  <si>
    <r>
      <rPr>
        <sz val="12"/>
        <rFont val="宋体"/>
        <charset val="134"/>
      </rPr>
      <t>续建</t>
    </r>
  </si>
  <si>
    <t>2302-370281-04-01-998006</t>
  </si>
  <si>
    <r>
      <rPr>
        <sz val="12"/>
        <rFont val="宋体"/>
        <charset val="134"/>
      </rPr>
      <t>少海科创产业园二期工程</t>
    </r>
  </si>
  <si>
    <t>1、新建污水管 HDPE 管 DN300，8米；新建污水管 HDPE 管 DN400，861米；污水管HDPE 管 DN500，4392米；新建污水管混凝土管DN400，636米；污水管混凝土管DN500，1274米；污水管混凝土管DN1000，26米；污水混凝土检查井φ1000，9座。
2、新建雨水管混凝土管 DN200，1133.9米；雨水管混凝土管 DN300，4737.1米；雨水管混凝土管 DN400，40米；雨水管HDPE 管 DN300，9米；雨水管HDPE 管 DN500，1658.5米；雨水管 混凝土管 DN500，320米；雨水管混凝土管 DN600，966米；雨水管混凝土管 DN800，2007米；雨水管混凝土管 DN1000，1488米；雨水管混凝土管 DN1200，1416米；雨水管混凝土管 DN1500，345米；雨水管混凝土管 DN1650，322米；雨水管混凝土管 DN1800，877米；雨水管混凝土管 DN2000，280米；单篦雨水口119座；双篦雨水口556座；多篦雨水口11座；溢流式雨水口23座；偏沟式雨水口25座；雨水混凝土检查井φ1000，3座；雨水混凝土检查井1600x1600，12座。
3、新建给水管球墨铸铁管DN200,2095米；新建给水球墨铸铁管DN300,6906米；给水球墨铸铁管DN150,356米；新建给水管球墨铸铁管DN600，40米；消火栓51个，阀门井88座，排气井9座，排泥阀井12座，排泥湿井12座。
4、新建中水球墨铸铁管DN300,3763米；中水球墨铸铁管DN200,4580米；新建中水球墨铸铁管DN100,232米；新建中水管 球墨铸铁管 DN150,104米；新建中水管球墨铸铁管DN800，41米；中水管PE管DN200，65米；阀门井67座，排气井9座，排泥阀井10座，排泥湿井10座。</t>
  </si>
  <si>
    <t>2305-370281-04-01-261738</t>
  </si>
  <si>
    <r>
      <rPr>
        <sz val="12"/>
        <rFont val="宋体"/>
        <charset val="134"/>
      </rPr>
      <t>善湖至少海连通渠工程</t>
    </r>
  </si>
  <si>
    <t>建设善湖与少海北湖联通水道，连通渠全长675米，包括清淤疏浚、驳岸砌筑等工程。</t>
  </si>
  <si>
    <r>
      <rPr>
        <sz val="12"/>
        <rFont val="宋体"/>
        <charset val="134"/>
      </rPr>
      <t>尚未立项</t>
    </r>
  </si>
  <si>
    <r>
      <rPr>
        <sz val="12"/>
        <rFont val="宋体"/>
        <charset val="134"/>
      </rPr>
      <t>三里河街道</t>
    </r>
    <r>
      <rPr>
        <sz val="12"/>
        <rFont val="Times New Roman"/>
        <charset val="134"/>
      </rPr>
      <t>2026</t>
    </r>
    <r>
      <rPr>
        <sz val="12"/>
        <rFont val="宋体"/>
        <charset val="134"/>
      </rPr>
      <t>年地下管网及道路改建工程</t>
    </r>
  </si>
  <si>
    <r>
      <rPr>
        <sz val="12"/>
        <rFont val="宋体"/>
        <charset val="134"/>
      </rPr>
      <t>三里河街道办事处</t>
    </r>
  </si>
  <si>
    <t>主要建设内容为地下管网及道路改建工程。工程共实施19条路段，主要包括：新建、改建DN400-DN600雨水管道18384米，DN300-DN400污水管道11142米，疏通排水管道6617米，新建化粪池1座、一体化泵站3座，新建DN200电力管道3676米、DN200-DN300给水管道1093米、DN250燃气管道365米、DN100通信管道1838米，沥青罩面面积34239平方米。</t>
  </si>
  <si>
    <r>
      <rPr>
        <sz val="12"/>
        <rFont val="宋体"/>
        <charset val="134"/>
      </rPr>
      <t>御都花园小区供热设施改造</t>
    </r>
  </si>
  <si>
    <t>小区内二次网及楼内立管管网改造。改造DN50-DN250预制保温钢管4928.06米，DN40-DN150钢管4583.24米</t>
  </si>
  <si>
    <t>2409-370281-04-01-513960</t>
  </si>
  <si>
    <r>
      <rPr>
        <sz val="12"/>
        <rFont val="宋体"/>
        <charset val="134"/>
      </rPr>
      <t>胶州市</t>
    </r>
    <r>
      <rPr>
        <sz val="12"/>
        <rFont val="Times New Roman"/>
        <charset val="134"/>
      </rPr>
      <t>2024</t>
    </r>
    <r>
      <rPr>
        <sz val="12"/>
        <rFont val="宋体"/>
        <charset val="134"/>
      </rPr>
      <t>年东部片区自来水改造工程</t>
    </r>
  </si>
  <si>
    <r>
      <rPr>
        <sz val="12"/>
        <rFont val="宋体"/>
        <charset val="134"/>
      </rPr>
      <t>胶州市水利服务中心</t>
    </r>
  </si>
  <si>
    <t>共计铺设自来水主管道约14.259千米，铺设DN20~DN110输水管道约994.276千米,安装户表约30019块，新建水表池约5350座。</t>
  </si>
  <si>
    <t>2408-370281-04-05-754907</t>
  </si>
  <si>
    <r>
      <rPr>
        <sz val="12"/>
        <rFont val="宋体"/>
        <charset val="134"/>
      </rPr>
      <t>胶州市九城路输水管道建设工</t>
    </r>
    <r>
      <rPr>
        <sz val="12"/>
        <rFont val="Times New Roman"/>
        <charset val="134"/>
      </rPr>
      <t xml:space="preserve"> </t>
    </r>
    <r>
      <rPr>
        <sz val="12"/>
        <rFont val="宋体"/>
        <charset val="134"/>
      </rPr>
      <t>程</t>
    </r>
  </si>
  <si>
    <t>铺设DN1000（涂塑复合钢管）输水管线管线全长6.3km；</t>
  </si>
  <si>
    <t>2402-370281-04-01-348816</t>
  </si>
  <si>
    <r>
      <rPr>
        <sz val="12"/>
        <rFont val="宋体"/>
        <charset val="134"/>
      </rPr>
      <t>中国</t>
    </r>
    <r>
      <rPr>
        <sz val="12"/>
        <rFont val="Times New Roman"/>
        <charset val="134"/>
      </rPr>
      <t>—</t>
    </r>
    <r>
      <rPr>
        <sz val="12"/>
        <rFont val="宋体"/>
        <charset val="134"/>
      </rPr>
      <t>上海合作组织地方经贸合作示范区东南片区基础设施配套项目</t>
    </r>
  </si>
  <si>
    <r>
      <rPr>
        <sz val="12"/>
        <rFont val="宋体"/>
        <charset val="134"/>
      </rPr>
      <t>青岛上合基石投资发展集团有限公司</t>
    </r>
  </si>
  <si>
    <t>1.新建DN400-DN1200钢筋混凝土排水管道8224米，
2.新建DN600-DN1800钢筋混凝土雨水管道8213米，
3.新建污水管道DN600PE1900米，DN400-DN800钢筋混凝土5480米，DN600PE100污水3830米；
4.沿湘江路东延新建DN400-DN1350钢筋混凝土雨水管道5027米，
5.新建PVC桥梁排水管150米，
6.新建DN400钢筋混凝土污水管道1416米</t>
  </si>
  <si>
    <t>2302-370281-04-01-913468</t>
  </si>
  <si>
    <r>
      <rPr>
        <sz val="12"/>
        <rFont val="宋体"/>
        <charset val="134"/>
      </rPr>
      <t>上合示范区</t>
    </r>
    <r>
      <rPr>
        <sz val="12"/>
        <rFont val="Times New Roman"/>
        <charset val="134"/>
      </rPr>
      <t>2023</t>
    </r>
    <r>
      <rPr>
        <sz val="12"/>
        <rFont val="宋体"/>
        <charset val="134"/>
      </rPr>
      <t>年基础设施综合工程</t>
    </r>
  </si>
  <si>
    <t>1.新建DN400-DN1200钢筋混凝土排水管道8224米；
2.新建DN600-DN1800钢筋混凝土雨水管道19215米；
3.新建水系沟2702米；
4.新建DN600PE污水管道1900米；
5.新建DN400-DN800钢筋混凝土污水管道10981米；
6.新建DN600PE污水管道3830米。</t>
  </si>
  <si>
    <t>2109-370281-04-01-741802</t>
  </si>
  <si>
    <r>
      <rPr>
        <sz val="12"/>
        <rFont val="宋体"/>
        <charset val="134"/>
      </rPr>
      <t>上合广场地下空间综合开发利用及配套基础设施建设项目</t>
    </r>
  </si>
  <si>
    <t>1、新建DN300-DN1500钢筋混凝土雨水管道5046米；
2、新建污水管道DN400钢筋混凝土污水管2178米。
3、新建地下调蓄池一座，容积为1650立方米；
4、新建地下车库兼顾应急调蓄池一座，容积为70826立方米。</t>
  </si>
  <si>
    <t>2302-370281-04-01-166604</t>
  </si>
  <si>
    <r>
      <rPr>
        <sz val="12"/>
        <rFont val="宋体"/>
        <charset val="134"/>
      </rPr>
      <t>卡奥斯工业互联网产业新城配套基础设施（三期）项目</t>
    </r>
  </si>
  <si>
    <r>
      <rPr>
        <sz val="12"/>
        <rFont val="宋体"/>
        <charset val="134"/>
      </rPr>
      <t>青岛胶发城市建设有限公司</t>
    </r>
  </si>
  <si>
    <t>1、新建DN600-DN800二级钢筋混凝土雨水管道约210米；
2、新建DN400-DN500二级钢筋混凝土污水管道约300米；
3、新建4m×1.5m钢筋混凝土雨水箱涵约57米；
4、改建跃进河海尔卡奥斯段实施河道清淤扩挖约0.6千米，河道底泥处理8.1万平方米；
5、新建护岸4.53千米。</t>
  </si>
  <si>
    <t>2211-370281-04-01-896795</t>
  </si>
  <si>
    <r>
      <rPr>
        <sz val="12"/>
        <rFont val="宋体"/>
        <charset val="134"/>
      </rPr>
      <t>胶州市城区雨污分流改造工程</t>
    </r>
    <r>
      <rPr>
        <sz val="12"/>
        <rFont val="Times New Roman"/>
        <charset val="134"/>
      </rPr>
      <t>(</t>
    </r>
    <r>
      <rPr>
        <sz val="12"/>
        <rFont val="宋体"/>
        <charset val="134"/>
      </rPr>
      <t>二期</t>
    </r>
    <r>
      <rPr>
        <sz val="12"/>
        <rFont val="Times New Roman"/>
        <charset val="134"/>
      </rPr>
      <t>)</t>
    </r>
  </si>
  <si>
    <r>
      <rPr>
        <sz val="12"/>
        <rFont val="宋体"/>
        <charset val="134"/>
      </rPr>
      <t>青岛上合城市更新集团有限公司</t>
    </r>
  </si>
  <si>
    <t>对扬州路以南的新城区部分，胶黄铁路以东、胶州路-青州路以南的东部以及柳州路以西的建设成区部分(2020标识)(不包含海尔工业园、营海第一、二工业园、三里河工业园等工业园区)，总面积共计33.4平方公里的区域实施雨污分流改造工程建设。 1、市政雨污管网和街坊雨污支管的改造和建设，同步进行人行道及绿化改造提升、道路渠化、弱电管线下地、庭前铺装建设工程等工作。新建污水管道236公里，新建雨水管道157公里。2、三里河水质专项提升。3、城区污水主干管专项治理。</t>
  </si>
  <si>
    <r>
      <rPr>
        <sz val="12"/>
        <rFont val="Times New Roman"/>
        <charset val="134"/>
      </rPr>
      <t>2024</t>
    </r>
    <r>
      <rPr>
        <sz val="12"/>
        <rFont val="宋体"/>
        <charset val="134"/>
      </rPr>
      <t>年</t>
    </r>
    <r>
      <rPr>
        <sz val="12"/>
        <rFont val="Times New Roman"/>
        <charset val="134"/>
      </rPr>
      <t>4</t>
    </r>
    <r>
      <rPr>
        <sz val="12"/>
        <rFont val="宋体"/>
        <charset val="134"/>
      </rPr>
      <t>月</t>
    </r>
  </si>
  <si>
    <r>
      <rPr>
        <sz val="12"/>
        <rFont val="Times New Roman"/>
        <charset val="134"/>
      </rPr>
      <t>2026</t>
    </r>
    <r>
      <rPr>
        <sz val="12"/>
        <rFont val="宋体"/>
        <charset val="134"/>
      </rPr>
      <t>年</t>
    </r>
    <r>
      <rPr>
        <sz val="12"/>
        <rFont val="Times New Roman"/>
        <charset val="134"/>
      </rPr>
      <t>4</t>
    </r>
    <r>
      <rPr>
        <sz val="12"/>
        <rFont val="宋体"/>
        <charset val="134"/>
      </rPr>
      <t>月</t>
    </r>
  </si>
  <si>
    <t>2311-370281-04-01-820253</t>
  </si>
  <si>
    <r>
      <rPr>
        <sz val="12"/>
        <rFont val="宋体"/>
        <charset val="134"/>
      </rPr>
      <t>胶州市城区排水防涝提升改造项目</t>
    </r>
  </si>
  <si>
    <r>
      <rPr>
        <sz val="12"/>
        <rFont val="宋体"/>
        <charset val="134"/>
      </rPr>
      <t>青岛上合市政建设投资有限公司</t>
    </r>
  </si>
  <si>
    <t>对城区地下排水管网进行改造，对现状市政雨水管道进行雨污水混错接改造，清淤修复现状雨水管道 46 公里，同步修复、新建雨水检查井、雨篦等设施;补充敷设市政雨水管道66公里，为避免重复开挖路面，同步改造并敷设污水管道 66公里。同步对勘察、新建的管网实施CIM城市信息系统建设工作。对恢复后的路面布设停车位6100个和展示牌 110个，设置充电桩 425个。</t>
  </si>
  <si>
    <r>
      <rPr>
        <sz val="12"/>
        <rFont val="宋体"/>
        <charset val="134"/>
      </rPr>
      <t>增发国债</t>
    </r>
    <r>
      <rPr>
        <sz val="12"/>
        <rFont val="Times New Roman"/>
        <charset val="134"/>
      </rPr>
      <t>6670</t>
    </r>
    <r>
      <rPr>
        <sz val="12"/>
        <rFont val="宋体"/>
        <charset val="134"/>
      </rPr>
      <t>万元</t>
    </r>
  </si>
  <si>
    <r>
      <rPr>
        <sz val="12"/>
        <rFont val="Times New Roman"/>
        <charset val="134"/>
      </rPr>
      <t>2024</t>
    </r>
    <r>
      <rPr>
        <sz val="12"/>
        <rFont val="宋体"/>
        <charset val="134"/>
      </rPr>
      <t>年</t>
    </r>
    <r>
      <rPr>
        <sz val="12"/>
        <rFont val="Times New Roman"/>
        <charset val="134"/>
      </rPr>
      <t>3</t>
    </r>
    <r>
      <rPr>
        <sz val="12"/>
        <rFont val="宋体"/>
        <charset val="134"/>
      </rPr>
      <t>月</t>
    </r>
  </si>
  <si>
    <r>
      <rPr>
        <sz val="12"/>
        <rFont val="Times New Roman"/>
        <charset val="134"/>
      </rPr>
      <t>2027</t>
    </r>
    <r>
      <rPr>
        <sz val="12"/>
        <rFont val="宋体"/>
        <charset val="134"/>
      </rPr>
      <t>年</t>
    </r>
    <r>
      <rPr>
        <sz val="12"/>
        <rFont val="Times New Roman"/>
        <charset val="134"/>
      </rPr>
      <t>3</t>
    </r>
    <r>
      <rPr>
        <sz val="12"/>
        <rFont val="宋体"/>
        <charset val="134"/>
      </rPr>
      <t>月</t>
    </r>
  </si>
  <si>
    <t>2405-370281-04-01-610519</t>
  </si>
  <si>
    <r>
      <rPr>
        <sz val="12"/>
        <rFont val="宋体"/>
        <charset val="134"/>
      </rPr>
      <t>胶州市城区供热管网改造提升工程</t>
    </r>
  </si>
  <si>
    <r>
      <rPr>
        <sz val="12"/>
        <rFont val="宋体"/>
        <charset val="134"/>
      </rPr>
      <t>青岛胶州城建环卫有限公司</t>
    </r>
  </si>
  <si>
    <t>①老旧供热管网改造部分，改造一次网部分长度5.6千米，一次网井室及阀门等改造3处，一次网更换阀门数量108个；二次网部分长度为94.5千米，二次网井室及阀门改造5处，换热站及配套设施等改造18个项目，智慧供热4个项目。②供热环网联网部分，实施供热联网管线5段，主管道规格为DN500-DN450，总长度约9.4km。③供热管网提升部分，新建、改造管网长度约19km,供热主管规格为DN800,长度约24km,改造换热站80座，改建加压泵站1座。</t>
  </si>
  <si>
    <r>
      <rPr>
        <sz val="12"/>
        <rFont val="宋体"/>
        <charset val="134"/>
      </rPr>
      <t>是</t>
    </r>
  </si>
  <si>
    <t>2404-370281-04-01-187835</t>
  </si>
  <si>
    <r>
      <rPr>
        <sz val="12"/>
        <rFont val="宋体"/>
        <charset val="134"/>
      </rPr>
      <t>胶州市燃气管网及设施改造提升项目</t>
    </r>
  </si>
  <si>
    <r>
      <rPr>
        <sz val="12"/>
        <rFont val="宋体"/>
        <charset val="134"/>
      </rPr>
      <t>青岛新奥胶城燃气有限公司</t>
    </r>
  </si>
  <si>
    <t>1、改造低压燃气管线11km，其中庭院管道8km，立管3km；
2、改造胶州市新奥马店门站；
3、改造铝塑管、加装安全报警装置17万户；
4、安装监测设备2150套，建设智能化安全运营监管平台。</t>
  </si>
  <si>
    <r>
      <rPr>
        <sz val="12"/>
        <rFont val="宋体"/>
        <charset val="134"/>
      </rPr>
      <t>里岔镇商业街地下管网提升工程</t>
    </r>
  </si>
  <si>
    <r>
      <rPr>
        <sz val="12"/>
        <rFont val="宋体"/>
        <charset val="134"/>
      </rPr>
      <t>里岔镇人民政府</t>
    </r>
  </si>
  <si>
    <t>1.新建DN500-DN1500雨水管道5000m；
2.新建DN400污水管道2000m；
3.对1m×1m盖板渠进行清淤，长约6000m；
4.对1m×1m破损盖板进行更换，长约2000m；
5.对现状污水管道进行清淤，长约6000m；
6.新建DN800雨水管道，长约440m；
7.翻建DN800-DN1200雨水管道，长约3480m；
8.新建0.5*0.5雨水边沟（砖砌），长约1880m；
9.新建DN1000-DN1500雨水管道，长约1420m。</t>
  </si>
  <si>
    <t>2303-370281-04-01-499724</t>
  </si>
  <si>
    <r>
      <rPr>
        <sz val="12"/>
        <rFont val="宋体"/>
        <charset val="134"/>
      </rPr>
      <t>胶州市水环境治理工程</t>
    </r>
    <r>
      <rPr>
        <sz val="12"/>
        <rFont val="Times New Roman"/>
        <charset val="134"/>
      </rPr>
      <t>(</t>
    </r>
    <r>
      <rPr>
        <sz val="12"/>
        <rFont val="宋体"/>
        <charset val="134"/>
      </rPr>
      <t>南片区</t>
    </r>
    <r>
      <rPr>
        <sz val="12"/>
        <rFont val="Times New Roman"/>
        <charset val="134"/>
      </rPr>
      <t>)</t>
    </r>
    <r>
      <rPr>
        <sz val="12"/>
        <rFont val="宋体"/>
        <charset val="134"/>
      </rPr>
      <t>项目铺集污水处理厂及配套管网工程</t>
    </r>
  </si>
  <si>
    <r>
      <rPr>
        <sz val="12"/>
        <rFont val="宋体"/>
        <charset val="134"/>
      </rPr>
      <t>胶州市住房和城乡建设局</t>
    </r>
  </si>
  <si>
    <t>新建污水处理厂一座，设计处理能力6000t/d，新建配套管网约42.9km。</t>
  </si>
  <si>
    <r>
      <rPr>
        <sz val="12"/>
        <rFont val="Times New Roman"/>
        <charset val="134"/>
      </rPr>
      <t>2025</t>
    </r>
    <r>
      <rPr>
        <sz val="12"/>
        <rFont val="宋体"/>
        <charset val="134"/>
      </rPr>
      <t>年</t>
    </r>
    <r>
      <rPr>
        <sz val="12"/>
        <rFont val="Times New Roman"/>
        <charset val="134"/>
      </rPr>
      <t>7</t>
    </r>
    <r>
      <rPr>
        <sz val="12"/>
        <rFont val="宋体"/>
        <charset val="134"/>
      </rPr>
      <t>月</t>
    </r>
  </si>
  <si>
    <r>
      <rPr>
        <sz val="12"/>
        <rFont val="Times New Roman"/>
        <charset val="134"/>
      </rPr>
      <t>2027</t>
    </r>
    <r>
      <rPr>
        <sz val="12"/>
        <rFont val="宋体"/>
        <charset val="134"/>
      </rPr>
      <t>年</t>
    </r>
    <r>
      <rPr>
        <sz val="12"/>
        <rFont val="Times New Roman"/>
        <charset val="134"/>
      </rPr>
      <t>7</t>
    </r>
    <r>
      <rPr>
        <sz val="12"/>
        <rFont val="宋体"/>
        <charset val="134"/>
      </rPr>
      <t>月</t>
    </r>
  </si>
  <si>
    <r>
      <rPr>
        <sz val="12"/>
        <rFont val="Times New Roman"/>
        <charset val="134"/>
      </rPr>
      <t>2404-370281-04-01-8209 09</t>
    </r>
    <r>
      <rPr>
        <sz val="12"/>
        <rFont val="宋体"/>
        <charset val="134"/>
      </rPr>
      <t>、</t>
    </r>
    <r>
      <rPr>
        <sz val="12"/>
        <rFont val="Times New Roman"/>
        <charset val="134"/>
      </rPr>
      <t>2404-370281-04-01-925843</t>
    </r>
  </si>
  <si>
    <r>
      <rPr>
        <sz val="12"/>
        <rFont val="Times New Roman"/>
        <charset val="134"/>
      </rPr>
      <t>2025-2026</t>
    </r>
    <r>
      <rPr>
        <sz val="12"/>
        <rFont val="宋体"/>
        <charset val="134"/>
      </rPr>
      <t>年胶州燃气管网设施更新改造及安全提升项目</t>
    </r>
  </si>
  <si>
    <r>
      <rPr>
        <sz val="12"/>
        <rFont val="宋体"/>
        <charset val="134"/>
      </rPr>
      <t>青岛能源华润燃气有限公司胶州燃气分公司</t>
    </r>
  </si>
  <si>
    <t>改造DN200燃气（中压）燃气管线5247米，以上燃气管道中，市政管道4067米、低压1180米；改造更新上合区域内物联感知、燃气管网压力远程监控等固定资产投资设备设施约124处。</t>
  </si>
  <si>
    <r>
      <rPr>
        <sz val="12"/>
        <rFont val="宋体"/>
        <charset val="134"/>
      </rPr>
      <t>胶州市三里河上、下游段河道防洪排涝治理工程</t>
    </r>
  </si>
  <si>
    <r>
      <rPr>
        <sz val="12"/>
        <rFont val="宋体"/>
        <charset val="134"/>
      </rPr>
      <t>胶州市公用事业服务中心</t>
    </r>
  </si>
  <si>
    <t>胶州市七里河水库溢洪道下游(河道桩号 9+600)至常州路桥(桩号 4+974)段长约 4.63 公里,下游治理段海尔大道(号 1+567)至站前大道(桩号 0+000)段长约 1.57 公里，总长度为6.20 公里。实现河道 100年一遇防洪标准，50年一遇防涝标准。整修河道两侧护岸、拓挖河道总长度 6.20 公里:修建堤防 3.88 公里:新建钢闸坝1座，新建砌石堰5座，新建跌水 17 处;新建排涝涵闸15 座，新建排涝泵站2座，水文监测监控系统 20 套。</t>
  </si>
  <si>
    <r>
      <rPr>
        <sz val="12"/>
        <rFont val="Times New Roman"/>
        <charset val="134"/>
      </rPr>
      <t>2028</t>
    </r>
    <r>
      <rPr>
        <sz val="12"/>
        <rFont val="宋体"/>
        <charset val="134"/>
      </rPr>
      <t>年</t>
    </r>
    <r>
      <rPr>
        <sz val="12"/>
        <rFont val="Times New Roman"/>
        <charset val="134"/>
      </rPr>
      <t>9</t>
    </r>
    <r>
      <rPr>
        <sz val="12"/>
        <rFont val="宋体"/>
        <charset val="134"/>
      </rPr>
      <t>月</t>
    </r>
  </si>
  <si>
    <t>2502-370202-04-01-600894</t>
  </si>
  <si>
    <t>2025-2028年青岛市市内主城区燃气用户管道及设施更新改造工程</t>
  </si>
  <si>
    <t>泰能天然气有限公司</t>
  </si>
  <si>
    <r>
      <rPr>
        <sz val="12"/>
        <rFont val="Times New Roman"/>
        <charset val="134"/>
      </rPr>
      <t>1.</t>
    </r>
    <r>
      <rPr>
        <sz val="12"/>
        <rFont val="宋体"/>
        <charset val="134"/>
      </rPr>
      <t>改造更新建筑区划内居民共有的燃气立管</t>
    </r>
    <r>
      <rPr>
        <sz val="12"/>
        <rFont val="Times New Roman"/>
        <charset val="134"/>
      </rPr>
      <t>4000</t>
    </r>
    <r>
      <rPr>
        <sz val="12"/>
        <rFont val="宋体"/>
        <charset val="134"/>
      </rPr>
      <t>根；</t>
    </r>
    <r>
      <rPr>
        <sz val="12"/>
        <rFont val="Times New Roman"/>
        <charset val="134"/>
      </rPr>
      <t xml:space="preserve">
2.</t>
    </r>
    <r>
      <rPr>
        <sz val="12"/>
        <rFont val="宋体"/>
        <charset val="134"/>
      </rPr>
      <t>改造更新建筑区划内居民共有的庭院管道</t>
    </r>
    <r>
      <rPr>
        <sz val="12"/>
        <rFont val="Times New Roman"/>
        <charset val="134"/>
      </rPr>
      <t>4.02km</t>
    </r>
    <r>
      <rPr>
        <sz val="12"/>
        <rFont val="宋体"/>
        <charset val="134"/>
      </rPr>
      <t>；</t>
    </r>
    <r>
      <rPr>
        <sz val="12"/>
        <rFont val="Times New Roman"/>
        <charset val="134"/>
      </rPr>
      <t xml:space="preserve">
3.</t>
    </r>
    <r>
      <rPr>
        <sz val="12"/>
        <rFont val="宋体"/>
        <charset val="134"/>
      </rPr>
      <t>改造更新居民户内燃气安防表</t>
    </r>
    <r>
      <rPr>
        <sz val="12"/>
        <rFont val="Times New Roman"/>
        <charset val="134"/>
      </rPr>
      <t>38</t>
    </r>
    <r>
      <rPr>
        <sz val="12"/>
        <rFont val="宋体"/>
        <charset val="134"/>
      </rPr>
      <t>万块（户）；</t>
    </r>
    <r>
      <rPr>
        <sz val="12"/>
        <rFont val="Times New Roman"/>
        <charset val="134"/>
      </rPr>
      <t xml:space="preserve">
4.</t>
    </r>
    <r>
      <rPr>
        <sz val="12"/>
        <rFont val="宋体"/>
        <charset val="134"/>
      </rPr>
      <t>改造加装居民户内燃气安全装置</t>
    </r>
    <r>
      <rPr>
        <sz val="12"/>
        <rFont val="Times New Roman"/>
        <charset val="134"/>
      </rPr>
      <t>38</t>
    </r>
    <r>
      <rPr>
        <sz val="12"/>
        <rFont val="宋体"/>
        <charset val="134"/>
      </rPr>
      <t>万户。</t>
    </r>
  </si>
  <si>
    <t>2404-370203-04-01-540383</t>
  </si>
  <si>
    <t>市北区地下管线升级改造项目</t>
  </si>
  <si>
    <t>市北区城管局</t>
  </si>
  <si>
    <t>青岛市-市北区</t>
  </si>
  <si>
    <t>项目建设内容包括：
1、改造DN300-DN800给水管道21935米； 
2、新建DN300-8×1.8米排水管渠54039米。</t>
  </si>
  <si>
    <t>2507-370203-04-01-951041</t>
  </si>
  <si>
    <t xml:space="preserve"> 
市北区紧密型城市医疗集团建设项目（康复医院）</t>
  </si>
  <si>
    <t>市北区卫健局</t>
  </si>
  <si>
    <t>项目总建筑面积约3.92万平方米。市北区人民医院涉及面积3.53万平方米（含拆除面积0.82万平方米），其中改造部分面积约8436平方米，改造床位约157张，主要改造内容为内部消防、设备设施提升及外立面改造，新建建筑面积约1.87万平方米，新增床位120张，主要建设门诊综合楼、病房楼、地下车库及室外场地设施；四个卫生服务延伸点（阜新路、台东路、丹东路及敦化路街道）涉及改造面积3851平方米，主要改造内容为拆除现状分割，局部重新划分、吊顶、墙面、地面、门窗更换、空调系统等相关设备专业的改造提升。</t>
  </si>
  <si>
    <t>2502-370285-04-01-725677</t>
  </si>
  <si>
    <t>莱西市2025年-2027年高标准农田建设项目</t>
  </si>
  <si>
    <t>莱西市农业农村局</t>
  </si>
  <si>
    <t>田块整治、灌溉与排水、田间道路、农田地力提升、农田输配电等工程。</t>
  </si>
  <si>
    <t>市发改委农经处</t>
  </si>
  <si>
    <t>2509-370283-04-02-887049</t>
  </si>
  <si>
    <t>海信冰冷洗家电产品产线高端化、智能化和绿色化改造升级项目</t>
  </si>
  <si>
    <t>海信冰箱有限公司</t>
  </si>
  <si>
    <r>
      <rPr>
        <sz val="16"/>
        <rFont val="仿宋_GB2312"/>
        <charset val="134"/>
      </rPr>
      <t>依托原有的</t>
    </r>
    <r>
      <rPr>
        <sz val="16"/>
        <rFont val="Times New Roman"/>
        <charset val="134"/>
      </rPr>
      <t>12</t>
    </r>
    <r>
      <rPr>
        <sz val="16"/>
        <rFont val="仿宋_GB2312"/>
        <charset val="134"/>
      </rPr>
      <t>条生产线，以老旧设备更新、智能化和绿色化升级改造为重点，购置国产设备</t>
    </r>
    <r>
      <rPr>
        <sz val="16"/>
        <rFont val="Times New Roman"/>
        <charset val="134"/>
      </rPr>
      <t>80</t>
    </r>
    <r>
      <rPr>
        <sz val="16"/>
        <rFont val="仿宋_GB2312"/>
        <charset val="134"/>
      </rPr>
      <t>台套，其中购置高端洗衣机内筒设备、箱体设备、冷柜外箱成型设备、冰箱冲床成型设备等高端设备，引入自动喷墨、自动搬运、自动贴敷、自动检测、自动紧固等数字化、智能化设备，明显提升产线自动化、数字化率。</t>
    </r>
  </si>
  <si>
    <t xml:space="preserve">
2505-370283-04-02-745960</t>
  </si>
  <si>
    <r>
      <rPr>
        <sz val="16"/>
        <rFont val="仿宋_GB2312"/>
        <charset val="134"/>
      </rPr>
      <t>高性能非公路轮胎生产线技术升级及智能化改造项</t>
    </r>
    <r>
      <rPr>
        <sz val="16"/>
        <rFont val="Times New Roman"/>
        <charset val="134"/>
      </rPr>
      <t xml:space="preserve">
</t>
    </r>
    <r>
      <rPr>
        <sz val="16"/>
        <rFont val="仿宋_GB2312"/>
        <charset val="134"/>
      </rPr>
      <t>目</t>
    </r>
  </si>
  <si>
    <t>青岛启航轮胎有限公司</t>
  </si>
  <si>
    <r>
      <rPr>
        <sz val="16"/>
        <rFont val="仿宋_GB2312"/>
        <charset val="134"/>
      </rPr>
      <t>本项目在现有车间内对老旧子午线轮胎产线进行技术改造，淘汰落后低效设备，新购置设备</t>
    </r>
    <r>
      <rPr>
        <sz val="16"/>
        <rFont val="Times New Roman"/>
        <charset val="134"/>
      </rPr>
      <t>190</t>
    </r>
    <r>
      <rPr>
        <sz val="16"/>
        <rFont val="仿宋_GB2312"/>
        <charset val="134"/>
      </rPr>
      <t>台（套）</t>
    </r>
    <r>
      <rPr>
        <sz val="16"/>
        <rFont val="Times New Roman"/>
        <charset val="134"/>
      </rPr>
      <t>,</t>
    </r>
    <r>
      <rPr>
        <sz val="16"/>
        <rFont val="仿宋_GB2312"/>
        <charset val="134"/>
      </rPr>
      <t>其中进口设备</t>
    </r>
    <r>
      <rPr>
        <sz val="16"/>
        <rFont val="Times New Roman"/>
        <charset val="134"/>
      </rPr>
      <t>0</t>
    </r>
    <r>
      <rPr>
        <sz val="16"/>
        <rFont val="仿宋_GB2312"/>
        <charset val="134"/>
      </rPr>
      <t>台，对硫化机、成型机等关键设备进行更新升级，部署信息化管理系统，同时对车间环保设备和系统进行更新，并对配套辅助设备进行联动智能化改造，以符合智能化和绿色化转型要求。本项目不新增产能。</t>
    </r>
    <r>
      <rPr>
        <sz val="16"/>
        <rFont val="Times New Roman"/>
        <charset val="134"/>
      </rPr>
      <t xml:space="preserve">
</t>
    </r>
    <r>
      <rPr>
        <sz val="16"/>
        <rFont val="仿宋_GB2312"/>
        <charset val="134"/>
      </rPr>
      <t>该项目属于工业企业零增地技术改造项目。</t>
    </r>
  </si>
  <si>
    <t>2502-370283-04-01-275053</t>
  </si>
  <si>
    <t>平度市金泉热力区域供热管网及设备设施优化提升工程</t>
  </si>
  <si>
    <t>平度市城乡建设局</t>
  </si>
  <si>
    <r>
      <rPr>
        <sz val="16"/>
        <rFont val="仿宋_GB2312"/>
        <charset val="134"/>
      </rPr>
      <t>金泉热力区域内改造</t>
    </r>
    <r>
      <rPr>
        <sz val="16"/>
        <color indexed="8"/>
        <rFont val="Times New Roman"/>
        <charset val="134"/>
      </rPr>
      <t>DN125-DN700</t>
    </r>
    <r>
      <rPr>
        <sz val="16"/>
        <color indexed="8"/>
        <rFont val="仿宋_GB2312"/>
        <charset val="134"/>
      </rPr>
      <t>供热管网</t>
    </r>
    <r>
      <rPr>
        <sz val="16"/>
        <color indexed="8"/>
        <rFont val="Times New Roman"/>
        <charset val="134"/>
      </rPr>
      <t>1.76</t>
    </r>
    <r>
      <rPr>
        <sz val="16"/>
        <color indexed="8"/>
        <rFont val="仿宋_GB2312"/>
        <charset val="134"/>
      </rPr>
      <t>公里，更换关闭不严阀门共</t>
    </r>
    <r>
      <rPr>
        <sz val="16"/>
        <color indexed="8"/>
        <rFont val="Times New Roman"/>
        <charset val="134"/>
      </rPr>
      <t>78</t>
    </r>
    <r>
      <rPr>
        <sz val="16"/>
        <color indexed="8"/>
        <rFont val="仿宋_GB2312"/>
        <charset val="134"/>
      </rPr>
      <t>个，增设关断井，鑫港花园、金泰福临等小区二次网、立管管道、阀门、换热站改造更换；</t>
    </r>
    <r>
      <rPr>
        <sz val="16"/>
        <color indexed="8"/>
        <rFont val="Times New Roman"/>
        <charset val="134"/>
      </rPr>
      <t>70MW</t>
    </r>
    <r>
      <rPr>
        <sz val="16"/>
        <color indexed="8"/>
        <rFont val="仿宋_GB2312"/>
        <charset val="134"/>
      </rPr>
      <t>燃煤锅炉改造提效、水冷壁更新、省煤器空预器更换、辅机及烟风道维修等；70MW锅炉脱硫塔后烟道新装烟气余热回收装置，提高锅炉热效率，增加热源供热能力，回收热量9MW；将2台29MW燃煤链条锅炉改造为2台35MW生物质锅炉，配套锅炉附属设施及锅炉房改建，另外建设生物质料库，建筑面积约2000平方米。</t>
    </r>
  </si>
  <si>
    <t>2403-370283-04-01-734743</t>
  </si>
  <si>
    <t>梅花河整治工程</t>
  </si>
  <si>
    <t>平度市新城工程建设有限公司</t>
  </si>
  <si>
    <r>
      <rPr>
        <sz val="16"/>
        <rFont val="Times New Roman"/>
        <charset val="134"/>
      </rPr>
      <t>1.</t>
    </r>
    <r>
      <rPr>
        <sz val="16"/>
        <color indexed="8"/>
        <rFont val="仿宋_GB2312"/>
        <charset val="134"/>
      </rPr>
      <t>河道总长约</t>
    </r>
    <r>
      <rPr>
        <sz val="16"/>
        <color indexed="8"/>
        <rFont val="Times New Roman"/>
        <charset val="134"/>
      </rPr>
      <t>1500m</t>
    </r>
    <r>
      <rPr>
        <sz val="16"/>
        <color indexed="8"/>
        <rFont val="仿宋_GB2312"/>
        <charset val="134"/>
      </rPr>
      <t>，工程主要内容包括：拦河坝、管线工程、清淤工程等。</t>
    </r>
    <r>
      <rPr>
        <sz val="16"/>
        <color indexed="8"/>
        <rFont val="Times New Roman"/>
        <charset val="134"/>
      </rPr>
      <t xml:space="preserve">
2.</t>
    </r>
    <r>
      <rPr>
        <sz val="16"/>
        <color indexed="8"/>
        <rFont val="仿宋_GB2312"/>
        <charset val="134"/>
      </rPr>
      <t>对河道进行清淤疏浚约</t>
    </r>
    <r>
      <rPr>
        <sz val="16"/>
        <color indexed="8"/>
        <rFont val="Times New Roman"/>
        <charset val="134"/>
      </rPr>
      <t>51750m³</t>
    </r>
    <r>
      <rPr>
        <sz val="16"/>
        <color indexed="8"/>
        <rFont val="仿宋_GB2312"/>
        <charset val="134"/>
      </rPr>
      <t>、主槽开挖、砌筑坡式护岸防冲、沿河砌筑</t>
    </r>
    <r>
      <rPr>
        <sz val="16"/>
        <color indexed="8"/>
        <rFont val="Times New Roman"/>
        <charset val="134"/>
      </rPr>
      <t>15</t>
    </r>
    <r>
      <rPr>
        <sz val="16"/>
        <color indexed="8"/>
        <rFont val="仿宋_GB2312"/>
        <charset val="134"/>
      </rPr>
      <t>座拦水坝等工程内容。</t>
    </r>
    <r>
      <rPr>
        <sz val="16"/>
        <color indexed="8"/>
        <rFont val="Times New Roman"/>
        <charset val="134"/>
      </rPr>
      <t xml:space="preserve">
3.</t>
    </r>
    <r>
      <rPr>
        <sz val="16"/>
        <color indexed="8"/>
        <rFont val="仿宋_GB2312"/>
        <charset val="134"/>
      </rPr>
      <t>沿河道左岸九州路设置截污管道，管径</t>
    </r>
    <r>
      <rPr>
        <sz val="16"/>
        <color indexed="8"/>
        <rFont val="Times New Roman"/>
        <charset val="134"/>
      </rPr>
      <t>DN300</t>
    </r>
    <r>
      <rPr>
        <sz val="16"/>
        <color indexed="8"/>
        <rFont val="仿宋_GB2312"/>
        <charset val="134"/>
      </rPr>
      <t>，长度约</t>
    </r>
    <r>
      <rPr>
        <sz val="16"/>
        <color indexed="8"/>
        <rFont val="Times New Roman"/>
        <charset val="134"/>
      </rPr>
      <t>1500m</t>
    </r>
    <r>
      <rPr>
        <sz val="16"/>
        <color indexed="8"/>
        <rFont val="仿宋_GB2312"/>
        <charset val="134"/>
      </rPr>
      <t>。新建给水管道</t>
    </r>
    <r>
      <rPr>
        <sz val="16"/>
        <color indexed="8"/>
        <rFont val="Times New Roman"/>
        <charset val="134"/>
      </rPr>
      <t>1200m</t>
    </r>
    <r>
      <rPr>
        <sz val="16"/>
        <color indexed="8"/>
        <rFont val="仿宋_GB2312"/>
        <charset val="134"/>
      </rPr>
      <t>，管径：</t>
    </r>
    <r>
      <rPr>
        <sz val="16"/>
        <color indexed="8"/>
        <rFont val="Times New Roman"/>
        <charset val="134"/>
      </rPr>
      <t>DN400</t>
    </r>
    <r>
      <rPr>
        <sz val="16"/>
        <color indexed="8"/>
        <rFont val="仿宋_GB2312"/>
        <charset val="134"/>
      </rPr>
      <t>。</t>
    </r>
    <r>
      <rPr>
        <sz val="16"/>
        <color indexed="8"/>
        <rFont val="Times New Roman"/>
        <charset val="134"/>
      </rPr>
      <t xml:space="preserve">
4.</t>
    </r>
    <r>
      <rPr>
        <sz val="16"/>
        <color indexed="8"/>
        <rFont val="仿宋_GB2312"/>
        <charset val="134"/>
      </rPr>
      <t>在九州路相交处设置过路涵洞</t>
    </r>
    <r>
      <rPr>
        <sz val="16"/>
        <color indexed="8"/>
        <rFont val="Times New Roman"/>
        <charset val="134"/>
      </rPr>
      <t>1</t>
    </r>
    <r>
      <rPr>
        <sz val="16"/>
        <color indexed="8"/>
        <rFont val="仿宋_GB2312"/>
        <charset val="134"/>
      </rPr>
      <t>处，断面尺寸为</t>
    </r>
    <r>
      <rPr>
        <sz val="16"/>
        <color indexed="8"/>
        <rFont val="Times New Roman"/>
        <charset val="134"/>
      </rPr>
      <t>2</t>
    </r>
    <r>
      <rPr>
        <sz val="16"/>
        <color indexed="8"/>
        <rFont val="仿宋_GB2312"/>
        <charset val="134"/>
      </rPr>
      <t>孔</t>
    </r>
    <r>
      <rPr>
        <sz val="16"/>
        <color indexed="8"/>
        <rFont val="Times New Roman"/>
        <charset val="134"/>
      </rPr>
      <t>5x1.8m</t>
    </r>
    <r>
      <rPr>
        <sz val="16"/>
        <color indexed="8"/>
        <rFont val="仿宋_GB2312"/>
        <charset val="134"/>
      </rPr>
      <t>，长度约</t>
    </r>
    <r>
      <rPr>
        <sz val="16"/>
        <color indexed="8"/>
        <rFont val="Times New Roman"/>
        <charset val="134"/>
      </rPr>
      <t>32m</t>
    </r>
    <r>
      <rPr>
        <sz val="16"/>
        <color indexed="8"/>
        <rFont val="仿宋_GB2312"/>
        <charset val="134"/>
      </rPr>
      <t>。</t>
    </r>
  </si>
  <si>
    <t>2502-370283-04-02-264122</t>
  </si>
  <si>
    <t>高速链传动产品设备更新及数字化改造项目</t>
  </si>
  <si>
    <t>青岛征和链传动有限公司</t>
  </si>
  <si>
    <r>
      <rPr>
        <sz val="16"/>
        <rFont val="仿宋_GB2312"/>
        <charset val="134"/>
      </rPr>
      <t>项目针对现有链传动产品生产线进行更新改造，淘汰落后低效设备</t>
    </r>
    <r>
      <rPr>
        <sz val="16"/>
        <rFont val="Times New Roman"/>
        <charset val="134"/>
      </rPr>
      <t>146</t>
    </r>
    <r>
      <rPr>
        <sz val="16"/>
        <rFont val="仿宋_GB2312"/>
        <charset val="134"/>
      </rPr>
      <t>台（套），更新应用高技术、高效率、高可靠性设备及试验检测设备</t>
    </r>
    <r>
      <rPr>
        <sz val="16"/>
        <rFont val="Times New Roman"/>
        <charset val="134"/>
      </rPr>
      <t>152</t>
    </r>
    <r>
      <rPr>
        <sz val="16"/>
        <rFont val="仿宋_GB2312"/>
        <charset val="134"/>
      </rPr>
      <t>台（套），购置更新计算辅助设备、制造执行系统、工业软件及工业操作系统等</t>
    </r>
    <r>
      <rPr>
        <sz val="16"/>
        <rFont val="Times New Roman"/>
        <charset val="134"/>
      </rPr>
      <t>20</t>
    </r>
    <r>
      <rPr>
        <sz val="16"/>
        <rFont val="仿宋_GB2312"/>
        <charset val="134"/>
      </rPr>
      <t>台（套）。</t>
    </r>
  </si>
  <si>
    <r>
      <rPr>
        <sz val="16"/>
        <rFont val="Times New Roman"/>
        <charset val="134"/>
      </rPr>
      <t>2025</t>
    </r>
    <r>
      <rPr>
        <sz val="16"/>
        <rFont val="仿宋_GB2312"/>
        <charset val="134"/>
      </rPr>
      <t>年</t>
    </r>
    <r>
      <rPr>
        <sz val="16"/>
        <rFont val="Times New Roman"/>
        <charset val="134"/>
      </rPr>
      <t>1</t>
    </r>
    <r>
      <rPr>
        <sz val="16"/>
        <rFont val="仿宋_GB2312"/>
        <charset val="134"/>
      </rPr>
      <t>月</t>
    </r>
  </si>
  <si>
    <r>
      <rPr>
        <sz val="16"/>
        <rFont val="Times New Roman"/>
        <charset val="134"/>
      </rPr>
      <t>2026</t>
    </r>
    <r>
      <rPr>
        <sz val="16"/>
        <rFont val="仿宋_GB2312"/>
        <charset val="134"/>
      </rPr>
      <t>年</t>
    </r>
    <r>
      <rPr>
        <sz val="16"/>
        <rFont val="Times New Roman"/>
        <charset val="134"/>
      </rPr>
      <t>12</t>
    </r>
    <r>
      <rPr>
        <sz val="16"/>
        <rFont val="仿宋_GB2312"/>
        <charset val="134"/>
      </rPr>
      <t>月</t>
    </r>
  </si>
  <si>
    <t>2409-370283-04-02-570898</t>
  </si>
  <si>
    <r>
      <rPr>
        <sz val="16"/>
        <rFont val="Times New Roman"/>
        <charset val="134"/>
      </rPr>
      <t>ACR</t>
    </r>
    <r>
      <rPr>
        <sz val="16"/>
        <rFont val="仿宋_GB2312"/>
        <charset val="134"/>
      </rPr>
      <t>精密铜管绿色智能生产线技术改造项目</t>
    </r>
  </si>
  <si>
    <t>青岛中冶电子新材料有限公司</t>
  </si>
  <si>
    <r>
      <rPr>
        <sz val="16"/>
        <rFont val="仿宋_GB2312"/>
        <charset val="134"/>
      </rPr>
      <t>项目年产规模为</t>
    </r>
    <r>
      <rPr>
        <sz val="16"/>
        <rFont val="Times New Roman"/>
        <charset val="134"/>
      </rPr>
      <t>2</t>
    </r>
    <r>
      <rPr>
        <sz val="16"/>
        <rFont val="仿宋_GB2312"/>
        <charset val="134"/>
      </rPr>
      <t>万吨，主要生产</t>
    </r>
    <r>
      <rPr>
        <sz val="16"/>
        <rFont val="Times New Roman"/>
        <charset val="134"/>
      </rPr>
      <t>ACR</t>
    </r>
    <r>
      <rPr>
        <sz val="16"/>
        <rFont val="仿宋_GB2312"/>
        <charset val="134"/>
      </rPr>
      <t>精密铜管。建设内容为在原厂区和车间基础上，淘汰原有的</t>
    </r>
    <r>
      <rPr>
        <sz val="16"/>
        <rFont val="Times New Roman"/>
        <charset val="134"/>
      </rPr>
      <t>ACR</t>
    </r>
    <r>
      <rPr>
        <sz val="16"/>
        <rFont val="仿宋_GB2312"/>
        <charset val="134"/>
      </rPr>
      <t>精密铜管生产线，固定设备投资</t>
    </r>
    <r>
      <rPr>
        <sz val="16"/>
        <rFont val="Times New Roman"/>
        <charset val="134"/>
      </rPr>
      <t>20628</t>
    </r>
    <r>
      <rPr>
        <sz val="16"/>
        <rFont val="仿宋_GB2312"/>
        <charset val="134"/>
      </rPr>
      <t>万元，更新国产新型节能生产设备</t>
    </r>
    <r>
      <rPr>
        <sz val="16"/>
        <rFont val="Times New Roman"/>
        <charset val="134"/>
      </rPr>
      <t>60</t>
    </r>
    <r>
      <rPr>
        <sz val="16"/>
        <rFont val="仿宋_GB2312"/>
        <charset val="134"/>
      </rPr>
      <t>台套，包括：铜及铜合金行星轧制机组，高效管材拉伸机组、管材高效卷取机组等生产加工设备并安装国内数字化系统</t>
    </r>
    <r>
      <rPr>
        <sz val="16"/>
        <rFont val="Times New Roman"/>
        <charset val="134"/>
      </rPr>
      <t>5</t>
    </r>
    <r>
      <rPr>
        <sz val="16"/>
        <rFont val="仿宋_GB2312"/>
        <charset val="134"/>
      </rPr>
      <t>套。打造绿色、智能、高效的新型</t>
    </r>
    <r>
      <rPr>
        <sz val="16"/>
        <rFont val="Times New Roman"/>
        <charset val="134"/>
      </rPr>
      <t>ACR</t>
    </r>
    <r>
      <rPr>
        <sz val="16"/>
        <rFont val="仿宋_GB2312"/>
        <charset val="134"/>
      </rPr>
      <t>精密铜管生产线。设备更新后新生产线比老旧生产线能耗降低</t>
    </r>
    <r>
      <rPr>
        <sz val="16"/>
        <rFont val="Times New Roman"/>
        <charset val="134"/>
      </rPr>
      <t>10%，设备自动化率提升至90%以上，实现全工序智能化生产。</t>
    </r>
  </si>
  <si>
    <t>2502-370283-04-02-437356</t>
  </si>
  <si>
    <t>玻璃瓶生产线节能改造项目</t>
  </si>
  <si>
    <t>青岛蓝海华创玻璃制品有限公司</t>
  </si>
  <si>
    <r>
      <rPr>
        <sz val="16"/>
        <rFont val="仿宋_GB2312"/>
        <charset val="134"/>
      </rPr>
      <t>对原有</t>
    </r>
    <r>
      <rPr>
        <sz val="16"/>
        <rFont val="Times New Roman"/>
        <charset val="134"/>
      </rPr>
      <t>4</t>
    </r>
    <r>
      <rPr>
        <sz val="16"/>
        <rFont val="仿宋_GB2312"/>
        <charset val="134"/>
      </rPr>
      <t>号、</t>
    </r>
    <r>
      <rPr>
        <sz val="16"/>
        <rFont val="Times New Roman"/>
        <charset val="134"/>
      </rPr>
      <t>5</t>
    </r>
    <r>
      <rPr>
        <sz val="16"/>
        <rFont val="仿宋_GB2312"/>
        <charset val="134"/>
      </rPr>
      <t>号窑炉进行升级改造，将原有窑炉工艺增加电助熔提高熔化率，燃料进行清洁能源替代，计划购置国产设备</t>
    </r>
    <r>
      <rPr>
        <sz val="16"/>
        <rFont val="Times New Roman"/>
        <charset val="134"/>
      </rPr>
      <t>30</t>
    </r>
    <r>
      <rPr>
        <sz val="16"/>
        <rFont val="仿宋_GB2312"/>
        <charset val="134"/>
      </rPr>
      <t>台套将原有</t>
    </r>
    <r>
      <rPr>
        <sz val="16"/>
        <rFont val="Times New Roman"/>
        <charset val="134"/>
      </rPr>
      <t>1</t>
    </r>
    <r>
      <rPr>
        <sz val="16"/>
        <rFont val="仿宋_GB2312"/>
        <charset val="134"/>
      </rPr>
      <t>条</t>
    </r>
    <r>
      <rPr>
        <sz val="16"/>
        <rFont val="Times New Roman"/>
        <charset val="134"/>
      </rPr>
      <t>10</t>
    </r>
    <r>
      <rPr>
        <sz val="16"/>
        <rFont val="仿宋_GB2312"/>
        <charset val="134"/>
      </rPr>
      <t>组双滴和</t>
    </r>
    <r>
      <rPr>
        <sz val="16"/>
        <rFont val="Times New Roman"/>
        <charset val="134"/>
      </rPr>
      <t>1</t>
    </r>
    <r>
      <rPr>
        <sz val="16"/>
        <rFont val="仿宋_GB2312"/>
        <charset val="134"/>
      </rPr>
      <t>条</t>
    </r>
    <r>
      <rPr>
        <sz val="16"/>
        <rFont val="Times New Roman"/>
        <charset val="134"/>
      </rPr>
      <t>10</t>
    </r>
    <r>
      <rPr>
        <sz val="16"/>
        <rFont val="仿宋_GB2312"/>
        <charset val="134"/>
      </rPr>
      <t>组单滴制瓶检验包装生产线技改为</t>
    </r>
    <r>
      <rPr>
        <sz val="16"/>
        <rFont val="Times New Roman"/>
        <charset val="134"/>
      </rPr>
      <t>1</t>
    </r>
    <r>
      <rPr>
        <sz val="16"/>
        <rFont val="仿宋_GB2312"/>
        <charset val="134"/>
      </rPr>
      <t>条</t>
    </r>
    <r>
      <rPr>
        <sz val="16"/>
        <rFont val="Times New Roman"/>
        <charset val="134"/>
      </rPr>
      <t>10</t>
    </r>
    <r>
      <rPr>
        <sz val="16"/>
        <rFont val="仿宋_GB2312"/>
        <charset val="134"/>
      </rPr>
      <t>组</t>
    </r>
    <r>
      <rPr>
        <sz val="16"/>
        <rFont val="Times New Roman"/>
        <charset val="134"/>
      </rPr>
      <t>3</t>
    </r>
    <r>
      <rPr>
        <sz val="16"/>
        <rFont val="仿宋_GB2312"/>
        <charset val="134"/>
      </rPr>
      <t>滴和</t>
    </r>
    <r>
      <rPr>
        <sz val="16"/>
        <rFont val="Times New Roman"/>
        <charset val="134"/>
      </rPr>
      <t>1</t>
    </r>
    <r>
      <rPr>
        <sz val="16"/>
        <rFont val="仿宋_GB2312"/>
        <charset val="134"/>
      </rPr>
      <t>条</t>
    </r>
    <r>
      <rPr>
        <sz val="16"/>
        <rFont val="Times New Roman"/>
        <charset val="134"/>
      </rPr>
      <t>8</t>
    </r>
    <r>
      <rPr>
        <sz val="16"/>
        <rFont val="仿宋_GB2312"/>
        <charset val="134"/>
      </rPr>
      <t>组</t>
    </r>
    <r>
      <rPr>
        <sz val="16"/>
        <rFont val="Times New Roman"/>
        <charset val="134"/>
      </rPr>
      <t>3</t>
    </r>
    <r>
      <rPr>
        <sz val="16"/>
        <rFont val="仿宋_GB2312"/>
        <charset val="134"/>
      </rPr>
      <t>滴自动化制瓶检验包装生产线。</t>
    </r>
  </si>
  <si>
    <t>2502-370283-04-01-286243</t>
  </si>
  <si>
    <r>
      <rPr>
        <sz val="16"/>
        <rFont val="仿宋_GB2312"/>
        <charset val="134"/>
      </rPr>
      <t>平度市</t>
    </r>
    <r>
      <rPr>
        <sz val="16"/>
        <rFont val="Times New Roman"/>
        <charset val="134"/>
      </rPr>
      <t>2025-2027</t>
    </r>
    <r>
      <rPr>
        <sz val="16"/>
        <rFont val="仿宋_GB2312"/>
        <charset val="134"/>
      </rPr>
      <t>年高标准农田建设项目</t>
    </r>
  </si>
  <si>
    <t>平度市农业农村局</t>
  </si>
  <si>
    <r>
      <rPr>
        <sz val="16"/>
        <rFont val="仿宋_GB2312"/>
        <charset val="134"/>
      </rPr>
      <t>高标准农田总建设规模为</t>
    </r>
    <r>
      <rPr>
        <sz val="16"/>
        <rFont val="Times New Roman"/>
        <charset val="134"/>
      </rPr>
      <t>20</t>
    </r>
    <r>
      <rPr>
        <sz val="16"/>
        <rFont val="仿宋_GB2312"/>
        <charset val="134"/>
      </rPr>
      <t>万亩，新建高标准农田</t>
    </r>
    <r>
      <rPr>
        <sz val="16"/>
        <rFont val="Times New Roman"/>
        <charset val="134"/>
      </rPr>
      <t>20</t>
    </r>
    <r>
      <rPr>
        <sz val="16"/>
        <rFont val="仿宋_GB2312"/>
        <charset val="134"/>
      </rPr>
      <t>万亩，其中，</t>
    </r>
    <r>
      <rPr>
        <sz val="16"/>
        <rFont val="Times New Roman"/>
        <charset val="134"/>
      </rPr>
      <t>2025</t>
    </r>
    <r>
      <rPr>
        <sz val="16"/>
        <rFont val="仿宋_GB2312"/>
        <charset val="134"/>
      </rPr>
      <t>年新建高标准农田</t>
    </r>
    <r>
      <rPr>
        <sz val="16"/>
        <rFont val="Times New Roman"/>
        <charset val="134"/>
      </rPr>
      <t>6</t>
    </r>
    <r>
      <rPr>
        <sz val="16"/>
        <rFont val="仿宋_GB2312"/>
        <charset val="134"/>
      </rPr>
      <t>万亩，</t>
    </r>
    <r>
      <rPr>
        <sz val="16"/>
        <rFont val="Times New Roman"/>
        <charset val="134"/>
      </rPr>
      <t>2026</t>
    </r>
    <r>
      <rPr>
        <sz val="16"/>
        <rFont val="仿宋_GB2312"/>
        <charset val="134"/>
      </rPr>
      <t>年新建高标准农田</t>
    </r>
    <r>
      <rPr>
        <sz val="16"/>
        <rFont val="Times New Roman"/>
        <charset val="134"/>
      </rPr>
      <t>7.5</t>
    </r>
    <r>
      <rPr>
        <sz val="16"/>
        <rFont val="仿宋_GB2312"/>
        <charset val="134"/>
      </rPr>
      <t>万亩，</t>
    </r>
    <r>
      <rPr>
        <sz val="16"/>
        <rFont val="Times New Roman"/>
        <charset val="134"/>
      </rPr>
      <t>2027</t>
    </r>
    <r>
      <rPr>
        <sz val="16"/>
        <rFont val="仿宋_GB2312"/>
        <charset val="134"/>
      </rPr>
      <t>年新建高标准农田</t>
    </r>
    <r>
      <rPr>
        <sz val="16"/>
        <rFont val="Times New Roman"/>
        <charset val="134"/>
      </rPr>
      <t>6.5</t>
    </r>
    <r>
      <rPr>
        <sz val="16"/>
        <rFont val="仿宋_GB2312"/>
        <charset val="134"/>
      </rPr>
      <t>万亩。主要建设内容为：田块整治、灌溉排水、田间道路、农田地力提升、农田输配电等工程。</t>
    </r>
  </si>
  <si>
    <t>2404-370000-04-01-977719</t>
  </si>
  <si>
    <r>
      <rPr>
        <sz val="16"/>
        <rFont val="仿宋_GB2312"/>
        <charset val="134"/>
      </rPr>
      <t>青岛平度兴平热电</t>
    </r>
    <r>
      <rPr>
        <sz val="16"/>
        <rFont val="Times New Roman"/>
        <charset val="134"/>
      </rPr>
      <t>1×5</t>
    </r>
    <r>
      <rPr>
        <sz val="16"/>
        <rFont val="仿宋_GB2312"/>
        <charset val="134"/>
      </rPr>
      <t>万千瓦背压机组热电联产项目</t>
    </r>
  </si>
  <si>
    <t>青岛兴平热电有限公司</t>
  </si>
  <si>
    <r>
      <rPr>
        <sz val="16"/>
        <rFont val="仿宋_GB2312"/>
        <charset val="134"/>
      </rPr>
      <t>项目建设</t>
    </r>
    <r>
      <rPr>
        <sz val="16"/>
        <rFont val="Times New Roman"/>
        <charset val="134"/>
      </rPr>
      <t>3×150t/h</t>
    </r>
    <r>
      <rPr>
        <sz val="16"/>
        <rFont val="仿宋_GB2312"/>
        <charset val="134"/>
      </rPr>
      <t>高温高压循环流化床锅炉＋</t>
    </r>
    <r>
      <rPr>
        <sz val="16"/>
        <rFont val="Times New Roman"/>
        <charset val="134"/>
      </rPr>
      <t>1×50MW</t>
    </r>
    <r>
      <rPr>
        <sz val="16"/>
        <rFont val="仿宋_GB2312"/>
        <charset val="134"/>
      </rPr>
      <t>背压发电机组及配套高效附属设备</t>
    </r>
    <r>
      <rPr>
        <sz val="16"/>
        <rFont val="Times New Roman"/>
        <charset val="134"/>
      </rPr>
      <t>447</t>
    </r>
    <r>
      <rPr>
        <sz val="16"/>
        <rFont val="仿宋_GB2312"/>
        <charset val="134"/>
      </rPr>
      <t>台套，淘汰能效水平低的锅炉、电机、汽轮机、变压器、空压机、通风机、泵等用能设备</t>
    </r>
    <r>
      <rPr>
        <sz val="16"/>
        <rFont val="Times New Roman"/>
        <charset val="134"/>
      </rPr>
      <t>389</t>
    </r>
    <r>
      <rPr>
        <sz val="16"/>
        <rFont val="仿宋_GB2312"/>
        <charset val="134"/>
      </rPr>
      <t>台套，项目新上设备达到</t>
    </r>
    <r>
      <rPr>
        <sz val="16"/>
        <rFont val="Times New Roman"/>
        <charset val="134"/>
      </rPr>
      <t>1</t>
    </r>
    <r>
      <rPr>
        <sz val="16"/>
        <rFont val="仿宋_GB2312"/>
        <charset val="134"/>
      </rPr>
      <t>级能效等级或节能先进水平，项目建成后，年节能量</t>
    </r>
    <r>
      <rPr>
        <sz val="16"/>
        <rFont val="Times New Roman"/>
        <charset val="134"/>
      </rPr>
      <t>1415.3</t>
    </r>
    <r>
      <rPr>
        <sz val="16"/>
        <rFont val="仿宋_GB2312"/>
        <charset val="134"/>
      </rPr>
      <t>吨标准煤，满足区域民用采暖及工业热负荷要求，实现绿色低碳高质量发展。</t>
    </r>
  </si>
  <si>
    <r>
      <rPr>
        <sz val="16"/>
        <rFont val="Times New Roman"/>
        <charset val="134"/>
      </rPr>
      <t>2024</t>
    </r>
    <r>
      <rPr>
        <sz val="16"/>
        <rFont val="仿宋_GB2312"/>
        <charset val="134"/>
      </rPr>
      <t>年</t>
    </r>
    <r>
      <rPr>
        <sz val="16"/>
        <rFont val="Times New Roman"/>
        <charset val="134"/>
      </rPr>
      <t>12</t>
    </r>
    <r>
      <rPr>
        <sz val="16"/>
        <rFont val="仿宋_GB2312"/>
        <charset val="134"/>
      </rPr>
      <t>月</t>
    </r>
  </si>
  <si>
    <t>2502-370213-04-01-489820</t>
  </si>
  <si>
    <t>李沧区雨水管线及排涝设施提升改造工程</t>
  </si>
  <si>
    <t>青岛市李沧区城市建设管理局</t>
  </si>
  <si>
    <t>1.改造DN300钢筋混凝土雨水管道约145m； 2.改造DN400钢筋混凝土雨水管道约182m； 3.改造DN1000钢筋混凝土雨水管道约167m； 4.改造DN1200钢筋混凝土雨水管道约262m； 5.改造1.5m×1.5m-2孔3m×1.8m钢筋混凝土雨水暗渠7383m；检查井167座； 6.改造3座泵站、更换排涝泵站内3台潜水泵、中水泵站内6台潜水泵及配套电缆配备专用防汛设施设备，配备3台专用防汛设施设备； 7.改造河道长度2km，清淤16620m³； 8.暗渠清淤30000m³。</t>
  </si>
  <si>
    <t>2502-370213-04-01-759708</t>
  </si>
  <si>
    <t>李沧区雨污水管线及设施提升改造工程</t>
  </si>
  <si>
    <t>1.改造小区DN100 UPVC排水管道约4024m； 2.改造小区DN200-300HDPE双壁波纹排水管道约15315m； 3.改造小区DN400-600HDPE双壁波纹排水管道约1251m；改造排水检查井1106座； 4.改造DN300-400钢筋混凝土市政污水管道约3197m； 5.改造DN500-600钢筋混凝土市政污水管道约1827m； 6.改造DN800钢筋混凝土市政污水管道约1237m； 7.改造DN1000-1200钢筋混凝土市政污水管道约2400m；改造检查井185座。</t>
  </si>
  <si>
    <t>麦岛路（东海东路-香港东路）排水改造工程</t>
  </si>
  <si>
    <t>青岛市崂山区城市管理局</t>
  </si>
  <si>
    <t>青岛市崂山区</t>
  </si>
  <si>
    <t>项目南起东海路，北至香港东路，现状暗渠沿道路中心线敷设，全长约710米。其中2.5×1.8m暗渠长度450米，3.5×1.8m暗渠长度260米。现状暗渠病害严重，包括侧墙鼓包、裂缝、顶板露筋锈蚀、底板腐蚀等，同时暗渠两侧现状污水管线存在腐蚀严重、破损等病害，需同步改造修复。建设内容包括暗渠翻建、管线改造修复、工程范围内的道路和人行道进行同步修复等。</t>
  </si>
  <si>
    <t>深圳路（同安路-香港东路）排水改造工程</t>
  </si>
  <si>
    <r>
      <rPr>
        <sz val="12"/>
        <color rgb="FF000000"/>
        <rFont val="宋体"/>
        <charset val="134"/>
      </rPr>
      <t>深圳路（同安路</t>
    </r>
    <r>
      <rPr>
        <sz val="12"/>
        <color rgb="FF000000"/>
        <rFont val="Times New Roman"/>
        <charset val="134"/>
      </rPr>
      <t>-</t>
    </r>
    <r>
      <rPr>
        <sz val="12"/>
        <color rgb="FF000000"/>
        <rFont val="宋体"/>
        <charset val="134"/>
      </rPr>
      <t>香港东路）段道路全长约</t>
    </r>
    <r>
      <rPr>
        <sz val="12"/>
        <color rgb="FF000000"/>
        <rFont val="Times New Roman"/>
        <charset val="134"/>
      </rPr>
      <t>2150</t>
    </r>
    <r>
      <rPr>
        <sz val="12"/>
        <color rgb="FF000000"/>
        <rFont val="宋体"/>
        <charset val="134"/>
      </rPr>
      <t>米，现状暗渠顶板破损严重，建设内容包括对仙霞岭路</t>
    </r>
    <r>
      <rPr>
        <sz val="12"/>
        <color rgb="FF000000"/>
        <rFont val="Times New Roman"/>
        <charset val="134"/>
      </rPr>
      <t>-</t>
    </r>
    <r>
      <rPr>
        <sz val="12"/>
        <color rgb="FF000000"/>
        <rFont val="宋体"/>
        <charset val="134"/>
      </rPr>
      <t>香港东路段暗渠长约</t>
    </r>
    <r>
      <rPr>
        <sz val="12"/>
        <color rgb="FF000000"/>
        <rFont val="Times New Roman"/>
        <charset val="134"/>
      </rPr>
      <t>1150</t>
    </r>
    <r>
      <rPr>
        <sz val="12"/>
        <color rgb="FF000000"/>
        <rFont val="宋体"/>
        <charset val="134"/>
      </rPr>
      <t>米进行翻建及道路恢复，其中</t>
    </r>
    <r>
      <rPr>
        <sz val="12"/>
        <color rgb="FF000000"/>
        <rFont val="Times New Roman"/>
        <charset val="134"/>
      </rPr>
      <t>1.5×1.7</t>
    </r>
    <r>
      <rPr>
        <sz val="12"/>
        <color rgb="FF000000"/>
        <rFont val="宋体"/>
        <charset val="134"/>
      </rPr>
      <t>米暗渠长约</t>
    </r>
    <r>
      <rPr>
        <sz val="12"/>
        <color rgb="FF000000"/>
        <rFont val="Times New Roman"/>
        <charset val="134"/>
      </rPr>
      <t>600</t>
    </r>
    <r>
      <rPr>
        <sz val="12"/>
        <color rgb="FF000000"/>
        <rFont val="宋体"/>
        <charset val="134"/>
      </rPr>
      <t>米，</t>
    </r>
    <r>
      <rPr>
        <sz val="12"/>
        <color rgb="FF000000"/>
        <rFont val="Times New Roman"/>
        <charset val="134"/>
      </rPr>
      <t>2×1.5</t>
    </r>
    <r>
      <rPr>
        <sz val="12"/>
        <color rgb="FF000000"/>
        <rFont val="宋体"/>
        <charset val="134"/>
      </rPr>
      <t>米暗渠长约</t>
    </r>
    <r>
      <rPr>
        <sz val="12"/>
        <color rgb="FF000000"/>
        <rFont val="Times New Roman"/>
        <charset val="134"/>
      </rPr>
      <t>450</t>
    </r>
    <r>
      <rPr>
        <sz val="12"/>
        <color rgb="FF000000"/>
        <rFont val="宋体"/>
        <charset val="134"/>
      </rPr>
      <t>米；对同安路</t>
    </r>
    <r>
      <rPr>
        <sz val="12"/>
        <color rgb="FF000000"/>
        <rFont val="Times New Roman"/>
        <charset val="134"/>
      </rPr>
      <t>-</t>
    </r>
    <r>
      <rPr>
        <sz val="12"/>
        <color rgb="FF000000"/>
        <rFont val="宋体"/>
        <charset val="134"/>
      </rPr>
      <t>香港东路段道路进行整治维修，包括翻建部分车行道约</t>
    </r>
    <r>
      <rPr>
        <sz val="12"/>
        <color rgb="FF000000"/>
        <rFont val="Times New Roman"/>
        <charset val="134"/>
      </rPr>
      <t>6.6</t>
    </r>
    <r>
      <rPr>
        <sz val="12"/>
        <color rgb="FF000000"/>
        <rFont val="宋体"/>
        <charset val="134"/>
      </rPr>
      <t>万平方米，翻建部分人行道约</t>
    </r>
    <r>
      <rPr>
        <sz val="12"/>
        <color rgb="FF000000"/>
        <rFont val="Times New Roman"/>
        <charset val="134"/>
      </rPr>
      <t>1.46</t>
    </r>
    <r>
      <rPr>
        <sz val="12"/>
        <color rgb="FF000000"/>
        <rFont val="宋体"/>
        <charset val="134"/>
      </rPr>
      <t>万平方米等，局部路基换填、检查井起垫、路沿石局部更换调整、沥青路面铣刨等。</t>
    </r>
  </si>
  <si>
    <t>2509-370212-04-01-236903</t>
  </si>
  <si>
    <t>崂山区排水设施改造（一期）</t>
  </si>
  <si>
    <t>对崂山区重要道路的部分排水管道缺陷问题进行修复、对易积水路段的排水设施进行改造、对石老人泵站压力污水管道排气阀更换。</t>
  </si>
  <si>
    <t>崂山区排水设施改造（二期）</t>
  </si>
  <si>
    <r>
      <rPr>
        <sz val="12"/>
        <color rgb="FF000000"/>
        <rFont val="宋体"/>
        <charset val="134"/>
      </rPr>
      <t>对海尔路、海口路、九水路、深圳路、银川东路、云岭路、香港东路等重要道路下排水管道缺陷问题进行修复，主要工艺为紫外光固化、非开挖短管置换、局部树脂固化、不锈钢快速锁、开挖改造等，总计修复管道约</t>
    </r>
    <r>
      <rPr>
        <sz val="12"/>
        <color rgb="FF000000"/>
        <rFont val="Times New Roman"/>
        <charset val="134"/>
      </rPr>
      <t>5660m</t>
    </r>
    <r>
      <rPr>
        <sz val="12"/>
        <color rgb="FF000000"/>
        <rFont val="宋体"/>
        <charset val="134"/>
      </rPr>
      <t>。对松岭路（潜艇学院东侧围墙外）等易积水点位的积水问题进行整治。</t>
    </r>
  </si>
  <si>
    <r>
      <rPr>
        <sz val="12"/>
        <rFont val="Times New Roman"/>
        <charset val="134"/>
      </rPr>
      <t>2026</t>
    </r>
    <r>
      <rPr>
        <sz val="12"/>
        <rFont val="宋体"/>
        <charset val="134"/>
      </rPr>
      <t>年供热管网改造工程</t>
    </r>
  </si>
  <si>
    <t>青岛东亿供热管理有限公司</t>
  </si>
  <si>
    <r>
      <rPr>
        <sz val="12"/>
        <rFont val="宋体"/>
        <charset val="134"/>
      </rPr>
      <t>对深圳路（文岭路</t>
    </r>
    <r>
      <rPr>
        <sz val="12"/>
        <rFont val="Times New Roman"/>
        <charset val="134"/>
      </rPr>
      <t>-</t>
    </r>
    <r>
      <rPr>
        <sz val="12"/>
        <rFont val="宋体"/>
        <charset val="134"/>
      </rPr>
      <t>同安路），同安路（燕岭路</t>
    </r>
    <r>
      <rPr>
        <sz val="12"/>
        <rFont val="Times New Roman"/>
        <charset val="134"/>
      </rPr>
      <t>-</t>
    </r>
    <r>
      <rPr>
        <sz val="12"/>
        <rFont val="宋体"/>
        <charset val="134"/>
      </rPr>
      <t>劲松七路），香港东路（（海尔路</t>
    </r>
    <r>
      <rPr>
        <sz val="12"/>
        <rFont val="Times New Roman"/>
        <charset val="134"/>
      </rPr>
      <t>-</t>
    </r>
    <r>
      <rPr>
        <sz val="12"/>
        <rFont val="宋体"/>
        <charset val="134"/>
      </rPr>
      <t>秦岭路）、（云岭路</t>
    </r>
    <r>
      <rPr>
        <sz val="12"/>
        <rFont val="Times New Roman"/>
        <charset val="134"/>
      </rPr>
      <t>-</t>
    </r>
    <r>
      <rPr>
        <sz val="12"/>
        <rFont val="宋体"/>
        <charset val="134"/>
      </rPr>
      <t>山水名园一期）），峰岭路（辽阳东路</t>
    </r>
    <r>
      <rPr>
        <sz val="12"/>
        <rFont val="Times New Roman"/>
        <charset val="134"/>
      </rPr>
      <t>-</t>
    </r>
    <r>
      <rPr>
        <sz val="12"/>
        <rFont val="宋体"/>
        <charset val="134"/>
      </rPr>
      <t>银岭路）等供热一次网改造，及部分小区内供热管道及换热站改造等。</t>
    </r>
  </si>
  <si>
    <t>崂山区街道社区卫生服务中心病房改造及就医环境提升工程</t>
  </si>
  <si>
    <t>崂山区卫生健康局</t>
  </si>
  <si>
    <t>对崂山区社区卫生服务中心、沙子口街道社区卫生服务中心、王哥庄街道社区卫生服务中心进行改造，包括内部老旧装修改造、水电改造、适老化改造、陈旧设施更新、安全隐患整改等；对北宅街道社区卫生服务中心新增备用电源等。</t>
  </si>
  <si>
    <t>2411-370212-04-02-822347</t>
  </si>
  <si>
    <t>青岛啤酒五厂生产线升级改造项目</t>
  </si>
  <si>
    <r>
      <rPr>
        <sz val="12"/>
        <rFont val="宋体"/>
        <charset val="134"/>
      </rPr>
      <t>青岛啤酒股份有限公司</t>
    </r>
    <r>
      <rPr>
        <sz val="12"/>
        <rFont val="宋体"/>
        <charset val="134"/>
      </rPr>
      <t>青岛啤酒五厂</t>
    </r>
  </si>
  <si>
    <t>项目总用地面积143254平方米；该项目为保持原有19.5万产能的厂房及生产线升级改造项目，项目计划更新1套100KL的糖化系统，改建40个容积200立方至600立方的发酵罐，更新一条6万罐/小时的易拉罐线、一条5万瓶/小时的瓶装包装线、1条3.6万瓶/小时的柔性包装线、更新一条500桶/小时的桶啤线，对相应的锅炉、制冷、空压、配电和污水处理系统进行升级改造，搬迁原有5吨的蒸馏釜系统。</t>
  </si>
  <si>
    <t>2409-370212-04-01-629306</t>
  </si>
  <si>
    <t>车载硫化物全固态电池关键技术攻关及产业化应用</t>
  </si>
  <si>
    <t>青岛中科源本新能源有限公司</t>
  </si>
  <si>
    <t>聚焦硫化物全固态电池颠覆性技术突破，开发高电导率固态电解质、高能量密度正极材料，创新叠片成型等关键技术。预计建成60Ah硫化物全固态软包电池中试量产线，达100MWh产能。</t>
  </si>
  <si>
    <t>2210-370215-89-01-660814</t>
  </si>
  <si>
    <t>智慧物流仓储产业园项目二期</t>
  </si>
  <si>
    <t>青岛景华投资有限公司</t>
  </si>
  <si>
    <t>山东省青岛市即墨区</t>
  </si>
  <si>
    <t>项目总占地面积 104 亩，规划建筑面积129390 平方米。主要建设物流仓库、冷链仓库、配套建设综合管网、围墙等室外工程。</t>
  </si>
  <si>
    <t xml:space="preserve"> 2502-370215-04-01-256192</t>
  </si>
  <si>
    <t>青岛市即墨区新建龙泉高中项目</t>
  </si>
  <si>
    <t>青岛景德产城融合投资发展有限公司</t>
  </si>
  <si>
    <t>项目规划建设90班规模高中，用地面积约164393平方米、总建筑面积133474.15平方米，均为地上建筑。建设内容主要包括教学楼35362.05平方米、综合楼19014.06平方米、实验楼10437.95平方米、艺术楼11049.51平方米、宿舍楼37828.30平方米、风雨操场9498.94平方米、食堂10283.34平方米，配套建设室外综合管线、硬化、标志标识、大门围墙及其他校园室外设施。</t>
  </si>
  <si>
    <t>青岛即墨热电1×5万千瓦背压机组热电联产项目</t>
  </si>
  <si>
    <t>青岛即热集团有限公司</t>
  </si>
  <si>
    <t>拆除现有2台抽凝式中温中压汽轮机组，新上1台5万千瓦高温高压背压式汽轮发电机组及辅机系统、发配电系统、DCS控制系统、冷却系统、蒸汽系统等附属系统,与现有3台高温高压循环流化床锅炉配套使用。</t>
  </si>
  <si>
    <t>2509-370215-04-02-998935</t>
  </si>
  <si>
    <t>青岛丰泰源热电有限公司锅炉改造项目</t>
  </si>
  <si>
    <t>青岛丰泰源热电有限公司</t>
  </si>
  <si>
    <t>将青岛丰泰源热电有限公司1×58MW+1×116MW两台循环流化床燃煤热水锅炉改造为生物质热水锅炉。</t>
  </si>
  <si>
    <t>2404-307215-04-01-926166</t>
  </si>
  <si>
    <t>即墨区城区引调水工程</t>
  </si>
  <si>
    <t>青岛市即墨区水利局</t>
  </si>
  <si>
    <t>一是在挪城水库新建加压泵站一座，自加压泵站至宋化泉水库铺设DN2200管线22.1公里，二是在五沽河拦河闸新建提水泵站1座，自提水泵站至宋化泉水库铺设DN2000管线23.9公里。</t>
  </si>
  <si>
    <t>2026年7月</t>
  </si>
  <si>
    <t>2404-370215-04-01-884740</t>
  </si>
  <si>
    <t>龙泉地下管道改造提升项目</t>
  </si>
  <si>
    <t>龙泉街道</t>
  </si>
  <si>
    <t>对龙泉街道张家小庄安置区周边祥泉一路、鑫水一路（祥泉一路至蒋戈庄段、规划十六至柳泉路段）、规划十六路、规划十七路、龙泉路约5.2公里道路路面、亮化、绿化、公共交通、强弱电等进行建设提升；对棚户区内部道路、绿化、安防、文化体育、社区综合服务等设施进行改造提升，计划总投资0.5亿元。</t>
  </si>
  <si>
    <t>2311-370215-04-01-297998</t>
  </si>
  <si>
    <t>龙泉区域排水防涝整治提升工程</t>
  </si>
  <si>
    <t>对龙泉街道玉石头安置区周边规划十四路、规划十五路、大寨路、小寨路、规划十八路、河滨三路、鑫水一路（解放大道至玉石一路段）、解放大道、秀水一路约8公里道路路面、亮化、绿化、公共交通、强弱电等进行建设提升；对棚户区内部道路、绿化、安防、文化体育、社区综合服务等设施进行改造提升，计划总投资0.5亿元。</t>
  </si>
  <si>
    <t>2403-370215-04-01-585961</t>
  </si>
  <si>
    <t>青岛市即墨区供热老旧管网更新改造项目</t>
  </si>
  <si>
    <t>即墨区住房和城乡建设局</t>
  </si>
  <si>
    <t>1.改造一次网约60.9公里，含DN1000-DN700中压管道21.9公里，DN600-DN400中压管道23.1公里，DN300-DN100中压管道15.9公里。
2.改造二次及小区热水管网约509.4公里，含DN125-500低压管道约109.7公里，DN20-DN100低压管道约404.7公里；
3.改造蒸汽管网DN100-500中压管道约19.7公里；
4.同步更新附属设施。
以上管道中，市政管道60.9公里，庭院管道420公里，立管89.4公里。涉及居民3.12万户。</t>
  </si>
  <si>
    <t>2404-370215-04-01-476583</t>
  </si>
  <si>
    <t>即墨区供水管网漏损治理工程</t>
  </si>
  <si>
    <t>青岛市即墨区自来水公司</t>
  </si>
  <si>
    <t>改造DN100-DN600给水管道132.789KM；对同济水厂、市北水厂、黄家山水厂进行改造，新建小李村水池；更换智能水表105942块，更换机械水表67308块，更换水表池盖13952套，更换无负压二次供水设备81套等。</t>
  </si>
  <si>
    <t>5.85</t>
  </si>
  <si>
    <t>2311-370215-04-01-573211</t>
  </si>
  <si>
    <t>温泉街道防洪排涝工程</t>
  </si>
  <si>
    <t>青岛市即墨区温泉街道办事处</t>
  </si>
  <si>
    <t>整修塘坝7座，浆砌方块石护坡，修建管涵等；整修排水沟54.13km，两岸浆砌挡土墙，整修塘坝25座，周边浆砌护坡或挡土墙，修建溢洪道等。</t>
  </si>
  <si>
    <t>2310-370215-89-01-842610</t>
  </si>
  <si>
    <t>即墨东城区河道排水及城市内涝整治工程项目</t>
  </si>
  <si>
    <t>山东省即墨经济开发区开发总公司</t>
  </si>
  <si>
    <t>1、改造瓶颈管段、破损和功能失效设施共约80处；2、改造兰家沟村等城区村庄及社区积水点共约40处；3、改造部分社区及周边道路相关转输能力不足的排水管道共约15km，管径为400-1200mm；4、新建和改造城区内天井山二路、天井山三路、孔雀河三路等多条道路的排水管线共约10km，管径为400-1200mm，同步配套管渠、雨篦等附属设施，增设相关雨水口等排涝设施；5、新建和改造杨头河、解家营河、泉头河、南庄河等辖区村庄内约7km河道整治、内涝治理，整修河道主体及支流的排水管道。</t>
  </si>
  <si>
    <t>2025.2.28</t>
  </si>
  <si>
    <t>2311-370215-89-01-718786</t>
  </si>
  <si>
    <t>即墨中心城区居住小区地下空间排水防涝项目</t>
  </si>
  <si>
    <t>1、改造黄家西流、河南杨头、解家营安置区周边道路相关转输能力不足的雨水排水管道共约3km；
2、改造三个安置区地下车库6万余平米的地下空间、储藏室等重要点位防护配备各类排水防涝设施（含应急水泵、潜水泵等）700余件、挡水设施3500米、防汛设施2200余件等。</t>
  </si>
  <si>
    <t>2311-370215-89-01-300494</t>
  </si>
  <si>
    <t>即墨古城安置区地下空间排水防涝项目</t>
  </si>
  <si>
    <t>1、改造古城安置区55个楼118个单元的雨水管路渗漏维修，整修严重渗漏点、雨水排水管道老化等功能失效管道设施共约200处；
2、改造9个地下车库7万余平米的地下空间、储藏室等重要点位防护配备各类排水防涝设施排涝设施（含应急水泵、潜水泵等）700余件、挡水设施3000米、防汛设施2000余件等。</t>
  </si>
  <si>
    <t>2404-370215-04-01-883468</t>
  </si>
  <si>
    <t>青岛科技创新园地下管线维修及升级改造项目</t>
  </si>
  <si>
    <t>青岛科技创新园发展服务中心</t>
  </si>
  <si>
    <t>改造石林一路、石林三路、孔雀河四路等道路排水管线，管网总长度约25000米，管径为DN400-DN1000。</t>
  </si>
  <si>
    <t>2404-370215-04-01-446779</t>
  </si>
  <si>
    <t>即墨区雨水管网升级改造工程</t>
  </si>
  <si>
    <t>即墨区排水和河道管理服务中心</t>
  </si>
  <si>
    <t>在即墨区行政区域内实施雨水管网升级改造工程，升级改造包括蓝鳌路、流浩河二路、营流路、店子山二路、湘江一路等30余条道路的雨水管道，合计长度约114.375km。</t>
  </si>
  <si>
    <t>2309-370215-04-01-209274</t>
  </si>
  <si>
    <t>蓝色硅谷核心区供水工程</t>
  </si>
  <si>
    <t>青岛即东供水有限公司</t>
  </si>
  <si>
    <r>
      <rPr>
        <sz val="12"/>
        <color indexed="8"/>
        <rFont val="仿宋_GB2312"/>
        <charset val="134"/>
      </rPr>
      <t>改造蓝色硅谷核心区域内</t>
    </r>
    <r>
      <rPr>
        <sz val="12"/>
        <color indexed="8"/>
        <rFont val="仿宋_GB2312"/>
        <charset val="134"/>
      </rPr>
      <t>DN300-DN1000</t>
    </r>
    <r>
      <rPr>
        <sz val="12"/>
        <color indexed="8"/>
        <rFont val="仿宋_GB2312"/>
        <charset val="134"/>
      </rPr>
      <t>球墨铸铁给水管道</t>
    </r>
    <r>
      <rPr>
        <sz val="12"/>
        <color indexed="8"/>
        <rFont val="仿宋_GB2312"/>
        <charset val="134"/>
      </rPr>
      <t>24.8</t>
    </r>
    <r>
      <rPr>
        <sz val="12"/>
        <color indexed="8"/>
        <rFont val="仿宋_GB2312"/>
        <charset val="134"/>
      </rPr>
      <t>公里，同步提开改造附属设施等</t>
    </r>
    <r>
      <rPr>
        <sz val="12"/>
        <color indexed="8"/>
        <rFont val="仿宋_GB2312"/>
        <charset val="134"/>
      </rPr>
      <t>:</t>
    </r>
    <r>
      <rPr>
        <sz val="12"/>
        <color indexed="8"/>
        <rFont val="仿宋_GB2312"/>
        <charset val="134"/>
      </rPr>
      <t>新建水厂回收水池</t>
    </r>
    <r>
      <rPr>
        <sz val="12"/>
        <color indexed="8"/>
        <rFont val="仿宋_GB2312"/>
        <charset val="134"/>
      </rPr>
      <t>1</t>
    </r>
    <r>
      <rPr>
        <sz val="12"/>
        <color indexed="8"/>
        <rFont val="仿宋_GB2312"/>
        <charset val="134"/>
      </rPr>
      <t>座，水处理加药间</t>
    </r>
    <r>
      <rPr>
        <sz val="12"/>
        <color indexed="8"/>
        <rFont val="仿宋_GB2312"/>
        <charset val="134"/>
      </rPr>
      <t>1</t>
    </r>
    <r>
      <rPr>
        <sz val="12"/>
        <color indexed="8"/>
        <rFont val="仿宋_GB2312"/>
        <charset val="134"/>
      </rPr>
      <t>座，清水池</t>
    </r>
    <r>
      <rPr>
        <sz val="12"/>
        <color indexed="8"/>
        <rFont val="仿宋_GB2312"/>
        <charset val="134"/>
      </rPr>
      <t>1</t>
    </r>
    <r>
      <rPr>
        <sz val="12"/>
        <color indexed="8"/>
        <rFont val="仿宋_GB2312"/>
        <charset val="134"/>
      </rPr>
      <t>座，高位水池</t>
    </r>
    <r>
      <rPr>
        <sz val="12"/>
        <color indexed="8"/>
        <rFont val="仿宋_GB2312"/>
        <charset val="134"/>
      </rPr>
      <t>2</t>
    </r>
    <r>
      <rPr>
        <sz val="12"/>
        <color indexed="8"/>
        <rFont val="仿宋_GB2312"/>
        <charset val="134"/>
      </rPr>
      <t>座。</t>
    </r>
  </si>
  <si>
    <t xml:space="preserve">即墨区东部水厂建设工程
</t>
  </si>
  <si>
    <t>拟于现状东部水厂西侧新建6万方/天自来水厂，采用地下二层箱体+地上一层车间布置形式。水处理构筑物包括折板絮凝平流沉淀池、V型滤池、提升泵房、紫外双氧水活性炭滤池、清水池及二泵房；污泥处理构筑物包括排水池、排泥池、污泥浓缩池、污泥脱水车间等；附属构筑物包括综合加药间、反冲洗泵房和风机房、机修仓库、管理配套用房等。</t>
  </si>
  <si>
    <t>2029年12月</t>
  </si>
  <si>
    <t>2502-370215-04-01-391028</t>
  </si>
  <si>
    <t>墨城路地下综合管廊工程</t>
  </si>
  <si>
    <t>改造dn800供热中压管道12公里，供热管道均为市政管道，同步更新其他附属设施。综合管廊北起营王路，南至桃源河二路，全长约12公里，综合管廊采用双舱断面，外尺寸为6.25m×3.55m。</t>
  </si>
  <si>
    <t>2411-370215-04-01-470258</t>
  </si>
  <si>
    <t>即墨区2025年燃气更新改造及新建工程项目</t>
  </si>
  <si>
    <t>1.新建管网72.1公里，户内燃气实施约0.1万户；场站一座；维保中心一座。2.改造燃气管网10.5公里；改造老旧阀门，调压设施大修维保及标准化建设工程；燃气管道及附属设施维护工程；完善管道及设备设施检测；智能化建设。</t>
  </si>
  <si>
    <t>2405-370215-89-01-740400</t>
  </si>
  <si>
    <t>华骏物流智能分拨中心项目</t>
  </si>
  <si>
    <t>青岛金世纪实业有限公司</t>
  </si>
  <si>
    <t>主要建设约10万平方米两栋单体单层仓库，铁路专用线产地硬化改造及38台吊装设备更新改造。该项目位于国际陆港国家级示范物流园内，华骏物流园纳入城郊大仓基地的规划建设。</t>
  </si>
  <si>
    <t>2311-370215-89-01-974678</t>
  </si>
  <si>
    <t>青岛东方鼎信副食品集散中心</t>
  </si>
  <si>
    <t>青岛海源鼎信实业有限公司</t>
  </si>
  <si>
    <t>主要建设大宗商品集散分拨中心一处，建筑面积约 11.9 万平方米及配套设施；项目总用地面积65000平方米。</t>
  </si>
  <si>
    <t>2112-370215-89-01-337655</t>
  </si>
  <si>
    <t>智慧物流仓储产业园项目</t>
  </si>
  <si>
    <t>青岛鳌山湾港务有限公司</t>
  </si>
  <si>
    <t>主要建设 4 栋物流仓库及其他配套设施;该项目位于即墨区综合保税区范围内。项目总占地面积 94.3 亩,规划建筑面积 130000 平方米。</t>
  </si>
  <si>
    <t>2018-370282-48-01-000003</t>
  </si>
  <si>
    <t>即墨区鳌东路上跨胶济铁路工程</t>
  </si>
  <si>
    <t>青岛市即墨区交通运输局</t>
  </si>
  <si>
    <t>主要建设内容全长1.26千米，双向六车道，采用上跨方式跨越胶济铁路，桥梁全长670米，其中主桥为独塔预应力混凝土箱梁转体斜拉桥，主桥长280米，宽35.75米。本项目是青岛港前湾港、国际陆港货物、即墨区汽车产业园等重点园区与上合示范区青岛多式联运中心的重要陆运通道，是国家级物流示范园区及国家物流枢纽华骏物流园、国家级铁路物流园济铁物流园集疏运的必经道路，是通往青岛前湾港区、胶州上合示范区的货物集散主干道路，为支撑国家物流枢纽建设，重点支持基础性、公共性、公益性和准公益性设施补短板项目。</t>
  </si>
  <si>
    <t>2023年7月</t>
  </si>
  <si>
    <t>2502-370215-04-01-312595</t>
  </si>
  <si>
    <t>即墨区城郊大宗商品分拨集散物流园项目</t>
  </si>
  <si>
    <t>青岛蓝谷微纳新技术产业有限公司</t>
  </si>
  <si>
    <t>主要建设内容新建一处大宗商品集散分拨中心及配套设施。该项目规划占地面积约177亩，建筑面积约15万平方米。</t>
  </si>
  <si>
    <t>2411-370215-04-01-334829</t>
  </si>
  <si>
    <t>大型低空快速冷链货运物流枢纽项目</t>
  </si>
  <si>
    <t>山东省鑫诚恒业集团有限公司</t>
  </si>
  <si>
    <t>主要建设货物周转仓库、冷链仓库货运中心、调度中心及配套设施，该项目占地312亩，建筑面积约38万平方米。</t>
  </si>
  <si>
    <t>2408-370292-04-01-781973</t>
  </si>
  <si>
    <t>青岛蓝谷国际蓝色生物谷园区基础设施综合配套项目(三期)</t>
  </si>
  <si>
    <t>主要建设内容包括分拨配送设施及配套服务用房、园区配套道路、管网等工程、分拣配送设备、电梯、变配电等设备。</t>
  </si>
  <si>
    <t>2408-370292-04-01-352263</t>
  </si>
  <si>
    <t>青岛蓝谷国际蓝色生物谷园区基础设施综合配套项目(四期)</t>
  </si>
  <si>
    <t>主要建设内容包括高标准公共仓储设施、配套设施用房、园区配套道路、管网等工程，以及高标准仓智能设备、电梯、变配电等设备。</t>
  </si>
  <si>
    <t>2411-370215-04-01-495596</t>
  </si>
  <si>
    <t>中通物流分拨中心基础设施项目</t>
  </si>
  <si>
    <t>青岛市即墨区城市开发投资有限公司</t>
  </si>
  <si>
    <t>主要建设内容：包括冷链物流仓库、普通仓库及其他配套设施。本项目占地面积66667平方米，规划总建筑面积约26670平方米。</t>
  </si>
  <si>
    <t>2411-370215-04-01-353836</t>
  </si>
  <si>
    <t>青岛蓝谷高新技术产业开发区基础设施配套工程（二期）</t>
  </si>
  <si>
    <t>主要建设仓储物流及配套项目。项目占地211亩，建筑面积约25万平方米。</t>
  </si>
  <si>
    <t>2210-370215-89-01-651313</t>
  </si>
  <si>
    <t>即墨综合保税区智能制造产业园项目二期</t>
  </si>
  <si>
    <t>主要建设6栋仓库及配套设施为即墨区综合保税区提供物流仓储服务。该项目位于即墨区综合保税区范围内。占地约156亩,规划建筑面积约20.8万㎡。</t>
  </si>
  <si>
    <t>2212-370215-04-01-568893</t>
  </si>
  <si>
    <t>即墨区东部海洋生态与高端装备制造产业园基础设施配套工程</t>
  </si>
  <si>
    <t>青岛风驰投资发展有限公司</t>
  </si>
  <si>
    <t>主要建设内容包括配套道路、隧道、停车区、雨水等管线以及交通设施工程等。该项目位于十四五规划确定的青岛市蓝色硅谷核心区内，主要为东部海洋生态与高端装备制造产业园基础配套设施，其中建设园区道路桥梁约10432m、雨水管道约4703m、污水管道约4703m、电力管道约5000m，配套建设隧道2处，停车区约13000平方米。</t>
  </si>
  <si>
    <t xml:space="preserve">2501-370215-04-01-170543 </t>
  </si>
  <si>
    <t>畜禽本土品种育种创新能力建设</t>
  </si>
  <si>
    <t>青岛即墨城旅产业控股有限公司</t>
  </si>
  <si>
    <t>项目位于即墨区段泊岚镇姜家庄村以北、起戈庄村以东、姜章路两侧项目总用地面积 705778.5 平方米； 项目总占地面积约 1058.66 亩，拟建设种鸡、种鸭、种鹅、种犬、 种猫、种羊、种牛等家禽、宠物育种创新、制繁种基地及配套设 施。项目规划总建筑面积约 13.9 万平方米，其中 1 号繁种厂舍 约 9.6 万平方米、2 号繁种厂舍约 2 万平方米、3 号繁种厂舍约 2.3 万平方米。</t>
  </si>
  <si>
    <t>附件1</t>
  </si>
  <si>
    <t>2027年重点项目准备情况汇总表
（中央预算内投资项目）</t>
  </si>
  <si>
    <t>单位：亿元</t>
  </si>
  <si>
    <t>项目名称</t>
  </si>
  <si>
    <t>主要建设内容</t>
  </si>
  <si>
    <t>2027年计划完成投资</t>
  </si>
  <si>
    <t>项目总投资中属于中央预算内投资支持范围的投资</t>
  </si>
  <si>
    <t>往年是否已安排中央预算内投资</t>
  </si>
  <si>
    <t>累计下达的中央预算内资金</t>
  </si>
  <si>
    <t>2027年计划申请中央预算内资金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</si>
</sst>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1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0_ "/>
    <numFmt numFmtId="178" formatCode="yyyy&quot;年&quot;m&quot;月&quot;d&quot;日&quot;;@"/>
    <numFmt numFmtId="179" formatCode="0_ "/>
    <numFmt numFmtId="180" formatCode="0.00_);[Red]\(0.00\)"/>
    <numFmt numFmtId="181" formatCode="yyyy&quot;年&quot;m&quot;月&quot;;@"/>
    <numFmt numFmtId="182" formatCode="#0"/>
    <numFmt numFmtId="183" formatCode="[=0]&quot;&quot;;General"/>
    <numFmt numFmtId="184" formatCode="[$-409]yyyy\-mm\-dd;@"/>
    <numFmt numFmtId="185" formatCode="0_);[Red]\(0\)"/>
    <numFmt numFmtId="186" formatCode="0.0000_ "/>
    <numFmt numFmtId="187" formatCode="0.0_);[Red]\(0.0\)"/>
    <numFmt numFmtId="188" formatCode="0.0000_);[Red]\(0.0000\)"/>
    <numFmt numFmtId="189" formatCode="0.000_ "/>
  </numFmts>
  <fonts count="66">
    <font>
      <sz val="11"/>
      <name val="宋体"/>
      <charset val="134"/>
    </font>
    <font>
      <sz val="14"/>
      <color rgb="FF000000"/>
      <name val="方正黑体_GBK"/>
      <charset val="134"/>
    </font>
    <font>
      <sz val="14"/>
      <color indexed="8"/>
      <name val="Times New Roman"/>
      <charset val="134"/>
    </font>
    <font>
      <sz val="22"/>
      <color indexed="8"/>
      <name val="方正小标宋简体"/>
      <charset val="134"/>
    </font>
    <font>
      <sz val="11"/>
      <name val="黑体"/>
      <charset val="134"/>
    </font>
    <font>
      <sz val="12"/>
      <name val="黑体"/>
      <charset val="134"/>
    </font>
    <font>
      <sz val="12"/>
      <name val="Times New Roman"/>
      <charset val="134"/>
    </font>
    <font>
      <sz val="14"/>
      <color rgb="FF000000"/>
      <name val="宋体"/>
      <charset val="134"/>
    </font>
    <font>
      <sz val="24"/>
      <color rgb="FF000000"/>
      <name val="方正小标宋简体"/>
      <charset val="134"/>
    </font>
    <font>
      <sz val="11"/>
      <name val="Times New Roman"/>
      <charset val="134"/>
    </font>
    <font>
      <sz val="12"/>
      <color indexed="8"/>
      <name val="Times New Roman"/>
      <charset val="134"/>
    </font>
    <font>
      <sz val="12"/>
      <color rgb="FF000000"/>
      <name val="方正楷体_GBK"/>
      <charset val="134"/>
    </font>
    <font>
      <sz val="12"/>
      <name val="宋体"/>
      <charset val="134"/>
    </font>
    <font>
      <sz val="12"/>
      <color indexed="8"/>
      <name val="宋体"/>
      <charset val="134"/>
    </font>
    <font>
      <sz val="10"/>
      <name val="宋体"/>
      <charset val="134"/>
      <scheme val="minor"/>
    </font>
    <font>
      <sz val="10"/>
      <color rgb="FF000000"/>
      <name val="宋体"/>
      <charset val="134"/>
      <scheme val="minor"/>
    </font>
    <font>
      <sz val="10"/>
      <color theme="1"/>
      <name val="宋体"/>
      <charset val="134"/>
      <scheme val="minor"/>
    </font>
    <font>
      <sz val="12"/>
      <name val="宋体"/>
      <charset val="134"/>
      <scheme val="major"/>
    </font>
    <font>
      <sz val="12"/>
      <color theme="1"/>
      <name val="宋体"/>
      <charset val="134"/>
      <scheme val="major"/>
    </font>
    <font>
      <sz val="11"/>
      <color rgb="FF000000"/>
      <name val="宋体"/>
      <charset val="134"/>
      <scheme val="minor"/>
    </font>
    <font>
      <sz val="11"/>
      <color indexed="8"/>
      <name val="宋体"/>
      <charset val="134"/>
      <scheme val="minor"/>
    </font>
    <font>
      <sz val="11"/>
      <name val="宋体"/>
      <charset val="134"/>
      <scheme val="minor"/>
    </font>
    <font>
      <sz val="11"/>
      <color theme="1"/>
      <name val="宋体"/>
      <charset val="134"/>
      <scheme val="minor"/>
    </font>
    <font>
      <sz val="12"/>
      <name val="微软雅黑"/>
      <charset val="134"/>
    </font>
    <font>
      <sz val="12"/>
      <name val="宋体"/>
      <charset val="134"/>
      <scheme val="minor"/>
    </font>
    <font>
      <sz val="14"/>
      <color indexed="8"/>
      <name val="宋体"/>
      <charset val="134"/>
      <scheme val="minor"/>
    </font>
    <font>
      <sz val="12"/>
      <name val="仿宋_GB2312"/>
      <charset val="134"/>
    </font>
    <font>
      <sz val="14"/>
      <name val="仿宋_GB2312"/>
      <charset val="134"/>
    </font>
    <font>
      <sz val="12"/>
      <color indexed="8"/>
      <name val="SimSun"/>
      <charset val="134"/>
    </font>
    <font>
      <sz val="10"/>
      <name val="仿宋_GB2312"/>
      <charset val="134"/>
    </font>
    <font>
      <sz val="10"/>
      <color rgb="FF000000"/>
      <name val="仿宋_GB2312"/>
      <charset val="134"/>
    </font>
    <font>
      <sz val="16"/>
      <name val="Times New Roman"/>
      <charset val="134"/>
    </font>
    <font>
      <sz val="16"/>
      <name val="仿宋_GB2312"/>
      <charset val="134"/>
    </font>
    <font>
      <sz val="16"/>
      <color indexed="8"/>
      <name val="Times New Roman"/>
      <charset val="134"/>
    </font>
    <font>
      <sz val="12"/>
      <color rgb="FF000000"/>
      <name val="宋体"/>
      <charset val="134"/>
    </font>
    <font>
      <sz val="12"/>
      <color indexed="8"/>
      <name val="宋体"/>
      <charset val="134"/>
      <scheme val="minor"/>
    </font>
    <font>
      <sz val="12"/>
      <color rgb="FF000000"/>
      <name val="Times New Roman"/>
      <charset val="134"/>
    </font>
    <font>
      <sz val="12"/>
      <color rgb="FF000000"/>
      <name val="仿宋_GB2312"/>
      <charset val="134"/>
    </font>
    <font>
      <sz val="12"/>
      <color indexed="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rgb="FF000000"/>
      <name val="Arial"/>
      <charset val="134"/>
    </font>
    <font>
      <sz val="12"/>
      <name val="方正书宋_GBK"/>
      <charset val="134"/>
    </font>
    <font>
      <vertAlign val="superscript"/>
      <sz val="11"/>
      <name val="宋体"/>
      <charset val="134"/>
      <scheme val="minor"/>
    </font>
    <font>
      <sz val="12"/>
      <color rgb="FFFF0000"/>
      <name val="宋体"/>
      <charset val="134"/>
    </font>
    <font>
      <sz val="16"/>
      <color indexed="8"/>
      <name val="仿宋_GB2312"/>
      <charset val="134"/>
    </font>
    <font>
      <sz val="14"/>
      <color rgb="FF000000"/>
      <name val="Times New Roman"/>
      <charset val="134"/>
    </font>
    <font>
      <vertAlign val="superscript"/>
      <sz val="12"/>
      <name val="仿宋_GB2312"/>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indexed="8"/>
      </bottom>
      <diagonal/>
    </border>
    <border>
      <left style="thin">
        <color rgb="FF000000"/>
      </left>
      <right style="thin">
        <color auto="1"/>
      </right>
      <top style="thin">
        <color auto="1"/>
      </top>
      <bottom style="thin">
        <color auto="1"/>
      </bottom>
      <diagonal/>
    </border>
    <border>
      <left style="thin">
        <color rgb="FF000000"/>
      </left>
      <right style="thin">
        <color rgb="FF000000"/>
      </right>
      <top/>
      <bottom/>
      <diagonal/>
    </border>
    <border>
      <left style="thin">
        <color auto="1"/>
      </left>
      <right/>
      <top style="thin">
        <color auto="1"/>
      </top>
      <bottom style="thin">
        <color auto="1"/>
      </bottom>
      <diagonal/>
    </border>
    <border>
      <left style="thin">
        <color rgb="FF000000"/>
      </left>
      <right/>
      <top style="thin">
        <color rgb="FF000000"/>
      </top>
      <bottom style="thin">
        <color rgb="FF000000"/>
      </bottom>
      <diagonal/>
    </border>
    <border>
      <left style="thin">
        <color auto="1"/>
      </left>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22" fillId="4" borderId="14" applyNumberFormat="0" applyFont="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15" applyNumberFormat="0" applyFill="0" applyAlignment="0" applyProtection="0">
      <alignment vertical="center"/>
    </xf>
    <xf numFmtId="0" fontId="45" fillId="0" borderId="15" applyNumberFormat="0" applyFill="0" applyAlignment="0" applyProtection="0">
      <alignment vertical="center"/>
    </xf>
    <xf numFmtId="0" fontId="46" fillId="0" borderId="16" applyNumberFormat="0" applyFill="0" applyAlignment="0" applyProtection="0">
      <alignment vertical="center"/>
    </xf>
    <xf numFmtId="0" fontId="46" fillId="0" borderId="0" applyNumberFormat="0" applyFill="0" applyBorder="0" applyAlignment="0" applyProtection="0">
      <alignment vertical="center"/>
    </xf>
    <xf numFmtId="0" fontId="47" fillId="5" borderId="17" applyNumberFormat="0" applyAlignment="0" applyProtection="0">
      <alignment vertical="center"/>
    </xf>
    <xf numFmtId="0" fontId="48" fillId="6" borderId="18" applyNumberFormat="0" applyAlignment="0" applyProtection="0">
      <alignment vertical="center"/>
    </xf>
    <xf numFmtId="0" fontId="49" fillId="6" borderId="17" applyNumberFormat="0" applyAlignment="0" applyProtection="0">
      <alignment vertical="center"/>
    </xf>
    <xf numFmtId="0" fontId="50" fillId="7" borderId="19" applyNumberFormat="0" applyAlignment="0" applyProtection="0">
      <alignment vertical="center"/>
    </xf>
    <xf numFmtId="0" fontId="51" fillId="0" borderId="20" applyNumberFormat="0" applyFill="0" applyAlignment="0" applyProtection="0">
      <alignment vertical="center"/>
    </xf>
    <xf numFmtId="0" fontId="52" fillId="0" borderId="21" applyNumberFormat="0" applyFill="0" applyAlignment="0" applyProtection="0">
      <alignment vertical="center"/>
    </xf>
    <xf numFmtId="0" fontId="53" fillId="8" borderId="0" applyNumberFormat="0" applyBorder="0" applyAlignment="0" applyProtection="0">
      <alignment vertical="center"/>
    </xf>
    <xf numFmtId="0" fontId="54" fillId="9" borderId="0" applyNumberFormat="0" applyBorder="0" applyAlignment="0" applyProtection="0">
      <alignment vertical="center"/>
    </xf>
    <xf numFmtId="0" fontId="55" fillId="10" borderId="0" applyNumberFormat="0" applyBorder="0" applyAlignment="0" applyProtection="0">
      <alignment vertical="center"/>
    </xf>
    <xf numFmtId="0" fontId="56" fillId="11" borderId="0" applyNumberFormat="0" applyBorder="0" applyAlignment="0" applyProtection="0">
      <alignment vertical="center"/>
    </xf>
    <xf numFmtId="0" fontId="57" fillId="12" borderId="0" applyNumberFormat="0" applyBorder="0" applyAlignment="0" applyProtection="0">
      <alignment vertical="center"/>
    </xf>
    <xf numFmtId="0" fontId="57" fillId="13" borderId="0" applyNumberFormat="0" applyBorder="0" applyAlignment="0" applyProtection="0">
      <alignment vertical="center"/>
    </xf>
    <xf numFmtId="0" fontId="56" fillId="14" borderId="0" applyNumberFormat="0" applyBorder="0" applyAlignment="0" applyProtection="0">
      <alignment vertical="center"/>
    </xf>
    <xf numFmtId="0" fontId="56" fillId="15" borderId="0" applyNumberFormat="0" applyBorder="0" applyAlignment="0" applyProtection="0">
      <alignment vertical="center"/>
    </xf>
    <xf numFmtId="0" fontId="57" fillId="16" borderId="0" applyNumberFormat="0" applyBorder="0" applyAlignment="0" applyProtection="0">
      <alignment vertical="center"/>
    </xf>
    <xf numFmtId="0" fontId="57" fillId="17" borderId="0" applyNumberFormat="0" applyBorder="0" applyAlignment="0" applyProtection="0">
      <alignment vertical="center"/>
    </xf>
    <xf numFmtId="0" fontId="56" fillId="18" borderId="0" applyNumberFormat="0" applyBorder="0" applyAlignment="0" applyProtection="0">
      <alignment vertical="center"/>
    </xf>
    <xf numFmtId="0" fontId="56" fillId="19" borderId="0" applyNumberFormat="0" applyBorder="0" applyAlignment="0" applyProtection="0">
      <alignment vertical="center"/>
    </xf>
    <xf numFmtId="0" fontId="57" fillId="20" borderId="0" applyNumberFormat="0" applyBorder="0" applyAlignment="0" applyProtection="0">
      <alignment vertical="center"/>
    </xf>
    <xf numFmtId="0" fontId="57" fillId="21" borderId="0" applyNumberFormat="0" applyBorder="0" applyAlignment="0" applyProtection="0">
      <alignment vertical="center"/>
    </xf>
    <xf numFmtId="0" fontId="56" fillId="22" borderId="0" applyNumberFormat="0" applyBorder="0" applyAlignment="0" applyProtection="0">
      <alignment vertical="center"/>
    </xf>
    <xf numFmtId="0" fontId="56" fillId="23" borderId="0" applyNumberFormat="0" applyBorder="0" applyAlignment="0" applyProtection="0">
      <alignment vertical="center"/>
    </xf>
    <xf numFmtId="0" fontId="57" fillId="24" borderId="0" applyNumberFormat="0" applyBorder="0" applyAlignment="0" applyProtection="0">
      <alignment vertical="center"/>
    </xf>
    <xf numFmtId="0" fontId="57" fillId="25" borderId="0" applyNumberFormat="0" applyBorder="0" applyAlignment="0" applyProtection="0">
      <alignment vertical="center"/>
    </xf>
    <xf numFmtId="0" fontId="56" fillId="26" borderId="0" applyNumberFormat="0" applyBorder="0" applyAlignment="0" applyProtection="0">
      <alignment vertical="center"/>
    </xf>
    <xf numFmtId="0" fontId="56" fillId="27" borderId="0" applyNumberFormat="0" applyBorder="0" applyAlignment="0" applyProtection="0">
      <alignment vertical="center"/>
    </xf>
    <xf numFmtId="0" fontId="57" fillId="28" borderId="0" applyNumberFormat="0" applyBorder="0" applyAlignment="0" applyProtection="0">
      <alignment vertical="center"/>
    </xf>
    <xf numFmtId="0" fontId="57" fillId="29" borderId="0" applyNumberFormat="0" applyBorder="0" applyAlignment="0" applyProtection="0">
      <alignment vertical="center"/>
    </xf>
    <xf numFmtId="0" fontId="56" fillId="30" borderId="0" applyNumberFormat="0" applyBorder="0" applyAlignment="0" applyProtection="0">
      <alignment vertical="center"/>
    </xf>
    <xf numFmtId="0" fontId="56" fillId="31" borderId="0" applyNumberFormat="0" applyBorder="0" applyAlignment="0" applyProtection="0">
      <alignment vertical="center"/>
    </xf>
    <xf numFmtId="0" fontId="57" fillId="32" borderId="0" applyNumberFormat="0" applyBorder="0" applyAlignment="0" applyProtection="0">
      <alignment vertical="center"/>
    </xf>
    <xf numFmtId="0" fontId="57" fillId="33" borderId="0" applyNumberFormat="0" applyBorder="0" applyAlignment="0" applyProtection="0">
      <alignment vertical="center"/>
    </xf>
    <xf numFmtId="0" fontId="56" fillId="34" borderId="0" applyNumberFormat="0" applyBorder="0" applyAlignment="0" applyProtection="0">
      <alignment vertical="center"/>
    </xf>
    <xf numFmtId="0" fontId="12" fillId="0" borderId="0"/>
    <xf numFmtId="0" fontId="22" fillId="0" borderId="0">
      <alignment vertical="center"/>
    </xf>
    <xf numFmtId="0" fontId="22" fillId="0" borderId="0">
      <alignment vertical="center"/>
    </xf>
    <xf numFmtId="0" fontId="22" fillId="0" borderId="0">
      <alignment vertical="center"/>
    </xf>
    <xf numFmtId="0" fontId="58" fillId="0" borderId="0">
      <alignment vertical="center"/>
    </xf>
    <xf numFmtId="0" fontId="0" fillId="0" borderId="0"/>
    <xf numFmtId="0" fontId="0" fillId="0" borderId="0"/>
    <xf numFmtId="0" fontId="12" fillId="0" borderId="0">
      <alignment vertical="center"/>
    </xf>
    <xf numFmtId="0" fontId="59" fillId="0" borderId="0"/>
  </cellStyleXfs>
  <cellXfs count="286">
    <xf numFmtId="0" fontId="0" fillId="0" borderId="0" xfId="0"/>
    <xf numFmtId="0" fontId="0" fillId="0" borderId="0" xfId="0" applyAlignment="1">
      <alignment horizontal="left"/>
    </xf>
    <xf numFmtId="176" fontId="0" fillId="0" borderId="0" xfId="0" applyNumberFormat="1"/>
    <xf numFmtId="0" fontId="0" fillId="0" borderId="0" xfId="0" applyBorder="1"/>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177" fontId="2" fillId="0" borderId="0" xfId="0" applyNumberFormat="1" applyFont="1" applyFill="1" applyAlignment="1">
      <alignment horizontal="left" vertical="center" wrapText="1"/>
    </xf>
    <xf numFmtId="0" fontId="0" fillId="0" borderId="0" xfId="0" applyAlignment="1">
      <alignment vertical="center" wrapText="1"/>
    </xf>
    <xf numFmtId="0" fontId="3" fillId="0" borderId="0" xfId="0" applyFont="1" applyFill="1" applyAlignment="1">
      <alignment horizontal="center" vertical="center" wrapText="1"/>
    </xf>
    <xf numFmtId="176" fontId="3" fillId="0" borderId="0" xfId="0" applyNumberFormat="1" applyFont="1" applyFill="1" applyAlignment="1">
      <alignment horizontal="center" vertical="center" wrapText="1"/>
    </xf>
    <xf numFmtId="177" fontId="2" fillId="0" borderId="0" xfId="0" applyNumberFormat="1" applyFont="1" applyFill="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Border="1"/>
    <xf numFmtId="0" fontId="0" fillId="0" borderId="1" xfId="0" applyBorder="1" applyAlignment="1">
      <alignment horizontal="left"/>
    </xf>
    <xf numFmtId="176" fontId="0" fillId="0" borderId="1" xfId="0" applyNumberFormat="1" applyBorder="1"/>
    <xf numFmtId="0" fontId="6" fillId="0" borderId="1" xfId="0" applyFont="1" applyFill="1" applyBorder="1" applyAlignment="1">
      <alignment horizontal="left" vertical="center" wrapText="1"/>
    </xf>
    <xf numFmtId="176" fontId="0" fillId="0" borderId="2" xfId="0" applyNumberFormat="1" applyBorder="1"/>
    <xf numFmtId="0" fontId="6" fillId="0" borderId="2" xfId="0" applyFont="1" applyFill="1" applyBorder="1" applyAlignment="1">
      <alignment horizontal="left" vertical="center" wrapText="1"/>
    </xf>
    <xf numFmtId="176" fontId="0" fillId="0" borderId="0" xfId="0" applyNumberFormat="1" applyBorder="1"/>
    <xf numFmtId="0" fontId="6" fillId="0" borderId="0" xfId="0" applyFont="1" applyFill="1" applyBorder="1" applyAlignment="1">
      <alignment horizontal="left" vertical="center" wrapText="1"/>
    </xf>
    <xf numFmtId="0" fontId="0" fillId="0" borderId="0" xfId="0" applyAlignment="1">
      <alignment horizontal="center"/>
    </xf>
    <xf numFmtId="0" fontId="0" fillId="0" borderId="0" xfId="0"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9" fillId="0" borderId="0" xfId="0" applyFont="1" applyFill="1" applyAlignment="1">
      <alignment vertical="center" wrapText="1"/>
    </xf>
    <xf numFmtId="0" fontId="9" fillId="0" borderId="0" xfId="0" applyFont="1" applyFill="1" applyAlignment="1">
      <alignment horizontal="center" vertical="center" wrapText="1"/>
    </xf>
    <xf numFmtId="0" fontId="10" fillId="0" borderId="0" xfId="0" applyFont="1" applyFill="1" applyAlignment="1">
      <alignment horizontal="center" vertical="center" wrapText="1"/>
    </xf>
    <xf numFmtId="0" fontId="11" fillId="0" borderId="0" xfId="0" applyFont="1" applyFill="1" applyAlignment="1">
      <alignment horizontal="center" vertical="center" wrapText="1"/>
    </xf>
    <xf numFmtId="0" fontId="5" fillId="0" borderId="1" xfId="0" applyFont="1" applyFill="1" applyBorder="1" applyAlignment="1">
      <alignment vertical="center" wrapText="1"/>
    </xf>
    <xf numFmtId="0" fontId="12" fillId="0" borderId="1" xfId="0" applyFont="1" applyFill="1" applyBorder="1" applyAlignment="1">
      <alignment horizontal="center" vertical="center" wrapText="1"/>
    </xf>
    <xf numFmtId="57" fontId="12" fillId="0" borderId="1"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12" fillId="0" borderId="1" xfId="0" applyFont="1" applyBorder="1" applyAlignment="1">
      <alignment horizontal="center" vertical="center"/>
    </xf>
    <xf numFmtId="178" fontId="12" fillId="0" borderId="1" xfId="0" applyNumberFormat="1" applyFont="1" applyFill="1" applyBorder="1" applyAlignment="1">
      <alignment horizontal="center" vertical="center" wrapText="1"/>
    </xf>
    <xf numFmtId="31" fontId="12" fillId="0" borderId="1"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176" fontId="12" fillId="0" borderId="1" xfId="0" applyNumberFormat="1" applyFont="1" applyBorder="1" applyAlignment="1">
      <alignment horizontal="center" vertical="center" wrapText="1"/>
    </xf>
    <xf numFmtId="178" fontId="12" fillId="0" borderId="1" xfId="0" applyNumberFormat="1" applyFont="1" applyBorder="1" applyAlignment="1">
      <alignment horizontal="center" vertical="center" wrapText="1"/>
    </xf>
    <xf numFmtId="57" fontId="12" fillId="0" borderId="1" xfId="0" applyNumberFormat="1" applyFont="1" applyBorder="1" applyAlignment="1">
      <alignment horizontal="center" vertical="center" wrapText="1"/>
    </xf>
    <xf numFmtId="0" fontId="6"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57" fontId="6" fillId="0" borderId="1" xfId="0" applyNumberFormat="1" applyFont="1" applyFill="1" applyBorder="1" applyAlignment="1">
      <alignment horizontal="center" vertical="center" wrapText="1"/>
    </xf>
    <xf numFmtId="176" fontId="6" fillId="0" borderId="1" xfId="0" applyNumberFormat="1" applyFont="1" applyBorder="1" applyAlignment="1">
      <alignment horizontal="center" vertical="center" wrapText="1"/>
    </xf>
    <xf numFmtId="178" fontId="6"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179" fontId="12" fillId="0" borderId="1" xfId="0" applyNumberFormat="1" applyFont="1" applyFill="1" applyBorder="1" applyAlignment="1">
      <alignment horizontal="center" vertical="center" wrapText="1"/>
    </xf>
    <xf numFmtId="0" fontId="12" fillId="0" borderId="0" xfId="0" applyFont="1" applyAlignment="1">
      <alignment horizontal="center" vertical="center"/>
    </xf>
    <xf numFmtId="31" fontId="13" fillId="0" borderId="1" xfId="0" applyNumberFormat="1" applyFont="1" applyFill="1" applyBorder="1" applyAlignment="1">
      <alignment horizontal="center" vertical="center" wrapText="1"/>
    </xf>
    <xf numFmtId="0" fontId="12" fillId="0" borderId="1" xfId="55" applyFont="1" applyBorder="1" applyAlignment="1">
      <alignment horizontal="center" vertical="center" wrapText="1"/>
    </xf>
    <xf numFmtId="180" fontId="12" fillId="0" borderId="1" xfId="55" applyNumberFormat="1" applyFont="1" applyBorder="1" applyAlignment="1">
      <alignment horizontal="center" vertical="center" wrapText="1"/>
    </xf>
    <xf numFmtId="176" fontId="12" fillId="0" borderId="1" xfId="55" applyNumberFormat="1" applyFont="1" applyBorder="1" applyAlignment="1">
      <alignment horizontal="center" vertical="center" wrapText="1"/>
    </xf>
    <xf numFmtId="0" fontId="12" fillId="0" borderId="1" xfId="55" applyFont="1" applyBorder="1" applyAlignment="1">
      <alignment horizontal="center" vertical="center"/>
    </xf>
    <xf numFmtId="178" fontId="12" fillId="0" borderId="1" xfId="55" applyNumberFormat="1" applyFont="1" applyBorder="1" applyAlignment="1">
      <alignment horizontal="center" vertical="center" wrapText="1"/>
    </xf>
    <xf numFmtId="57" fontId="12" fillId="0" borderId="1" xfId="55" applyNumberFormat="1" applyFont="1" applyBorder="1" applyAlignment="1">
      <alignment horizontal="center" vertical="center" wrapText="1"/>
    </xf>
    <xf numFmtId="43" fontId="6" fillId="0" borderId="1" xfId="0" applyNumberFormat="1" applyFont="1" applyFill="1" applyBorder="1" applyAlignment="1">
      <alignment horizontal="center" vertical="center" wrapText="1"/>
    </xf>
    <xf numFmtId="43" fontId="0" fillId="0" borderId="1" xfId="0" applyNumberFormat="1" applyFill="1" applyBorder="1" applyAlignment="1">
      <alignment horizontal="center" vertical="center"/>
    </xf>
    <xf numFmtId="178" fontId="0" fillId="0" borderId="1" xfId="0" applyNumberFormat="1" applyFill="1" applyBorder="1" applyAlignment="1">
      <alignment horizontal="center" vertical="center"/>
    </xf>
    <xf numFmtId="57" fontId="0" fillId="0" borderId="1" xfId="0" applyNumberFormat="1" applyFill="1" applyBorder="1" applyAlignment="1">
      <alignment vertical="center"/>
    </xf>
    <xf numFmtId="0" fontId="0" fillId="0" borderId="1" xfId="0" applyFill="1" applyBorder="1" applyAlignment="1">
      <alignment horizontal="center" vertical="center"/>
    </xf>
    <xf numFmtId="0" fontId="0" fillId="0" borderId="1" xfId="0" applyBorder="1" applyAlignment="1">
      <alignment horizontal="center" vertical="center" wrapText="1"/>
    </xf>
    <xf numFmtId="43" fontId="0" fillId="0" borderId="1" xfId="0" applyNumberFormat="1" applyFill="1" applyBorder="1"/>
    <xf numFmtId="57" fontId="0" fillId="0" borderId="1" xfId="0" applyNumberFormat="1" applyFill="1" applyBorder="1" applyAlignment="1">
      <alignment horizontal="center" vertical="center"/>
    </xf>
    <xf numFmtId="0" fontId="14" fillId="0"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57" fontId="14" fillId="0" borderId="1" xfId="0" applyNumberFormat="1" applyFont="1" applyFill="1" applyBorder="1" applyAlignment="1">
      <alignment horizontal="center" vertical="center" wrapText="1"/>
    </xf>
    <xf numFmtId="176" fontId="14" fillId="0" borderId="1" xfId="0" applyNumberFormat="1" applyFont="1" applyFill="1" applyBorder="1" applyAlignment="1">
      <alignment horizontal="center" vertical="center" wrapText="1"/>
    </xf>
    <xf numFmtId="0" fontId="15" fillId="3" borderId="1" xfId="0" applyNumberFormat="1" applyFont="1" applyFill="1" applyBorder="1" applyAlignment="1">
      <alignment horizontal="center" vertical="center" wrapText="1"/>
    </xf>
    <xf numFmtId="49" fontId="15" fillId="3"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4" fillId="0" borderId="1" xfId="0" applyNumberFormat="1" applyFont="1" applyFill="1" applyBorder="1" applyAlignment="1">
      <alignment horizontal="center" vertical="center"/>
    </xf>
    <xf numFmtId="0" fontId="15" fillId="0" borderId="0" xfId="0" applyFont="1" applyAlignment="1">
      <alignment horizontal="center" vertical="center" wrapText="1"/>
    </xf>
    <xf numFmtId="0" fontId="14" fillId="0" borderId="1" xfId="0" applyFont="1" applyFill="1" applyBorder="1" applyAlignment="1" applyProtection="1">
      <alignment horizontal="center" vertical="center" wrapText="1"/>
    </xf>
    <xf numFmtId="0" fontId="14" fillId="0" borderId="3" xfId="0" applyFont="1" applyFill="1" applyBorder="1" applyAlignment="1" applyProtection="1">
      <alignment horizontal="center" vertical="center" wrapText="1"/>
    </xf>
    <xf numFmtId="179" fontId="14" fillId="0" borderId="1" xfId="0" applyNumberFormat="1" applyFont="1" applyFill="1" applyBorder="1" applyAlignment="1" applyProtection="1">
      <alignment horizontal="center" vertical="center" wrapText="1"/>
    </xf>
    <xf numFmtId="0" fontId="14" fillId="0" borderId="1" xfId="0" applyFont="1" applyFill="1" applyBorder="1" applyAlignment="1">
      <alignment horizontal="center" vertical="center"/>
    </xf>
    <xf numFmtId="177" fontId="14" fillId="0" borderId="1" xfId="0" applyNumberFormat="1" applyFont="1" applyFill="1" applyBorder="1" applyAlignment="1" applyProtection="1">
      <alignment horizontal="center" vertical="center" wrapText="1"/>
    </xf>
    <xf numFmtId="0" fontId="15" fillId="0" borderId="1" xfId="0" applyFont="1" applyFill="1" applyBorder="1" applyAlignment="1" applyProtection="1">
      <alignment horizontal="center" vertical="center" wrapText="1"/>
    </xf>
    <xf numFmtId="179" fontId="15" fillId="0" borderId="1" xfId="0" applyNumberFormat="1" applyFont="1" applyFill="1" applyBorder="1" applyAlignment="1" applyProtection="1">
      <alignment horizontal="center" vertical="center" wrapText="1"/>
    </xf>
    <xf numFmtId="178" fontId="14" fillId="0" borderId="1" xfId="0" applyNumberFormat="1" applyFont="1" applyFill="1" applyBorder="1" applyAlignment="1">
      <alignment horizontal="center" vertical="center" wrapText="1"/>
    </xf>
    <xf numFmtId="57" fontId="14"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31" fontId="14"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176" fontId="14" fillId="0" borderId="1" xfId="0" applyNumberFormat="1" applyFont="1" applyBorder="1" applyAlignment="1">
      <alignment horizontal="center" vertical="center" wrapText="1"/>
    </xf>
    <xf numFmtId="178" fontId="14" fillId="0" borderId="1" xfId="0" applyNumberFormat="1" applyFont="1" applyBorder="1" applyAlignment="1">
      <alignment horizontal="center" vertical="center" wrapText="1"/>
    </xf>
    <xf numFmtId="181" fontId="14"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4" fillId="0"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7" fillId="0" borderId="2" xfId="0" applyFont="1" applyFill="1" applyBorder="1" applyAlignment="1" applyProtection="1">
      <alignment horizontal="center" vertical="center" wrapText="1"/>
    </xf>
    <xf numFmtId="57" fontId="17" fillId="0" borderId="2" xfId="0" applyNumberFormat="1" applyFont="1" applyFill="1" applyBorder="1" applyAlignment="1">
      <alignment horizontal="center" vertical="center" wrapText="1"/>
    </xf>
    <xf numFmtId="0" fontId="14"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57" fontId="14" fillId="0" borderId="4" xfId="0" applyNumberFormat="1" applyFont="1" applyBorder="1" applyAlignment="1">
      <alignment horizontal="center" vertical="center" wrapText="1"/>
    </xf>
    <xf numFmtId="0" fontId="19" fillId="0" borderId="5"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1" xfId="0" applyFont="1" applyBorder="1" applyAlignment="1">
      <alignment horizontal="center" vertical="center"/>
    </xf>
    <xf numFmtId="182" fontId="20" fillId="0" borderId="1" xfId="0" applyNumberFormat="1" applyFont="1" applyFill="1" applyBorder="1" applyAlignment="1">
      <alignment horizontal="center" vertical="center" wrapText="1"/>
    </xf>
    <xf numFmtId="57" fontId="21" fillId="2" borderId="1" xfId="0" applyNumberFormat="1" applyFont="1" applyFill="1" applyBorder="1" applyAlignment="1">
      <alignment horizontal="center" vertical="center" wrapText="1"/>
    </xf>
    <xf numFmtId="57" fontId="21" fillId="2" borderId="1" xfId="0" applyNumberFormat="1" applyFont="1" applyFill="1" applyBorder="1" applyAlignment="1">
      <alignment horizontal="center" vertical="center"/>
    </xf>
    <xf numFmtId="57" fontId="21" fillId="0" borderId="1" xfId="0" applyNumberFormat="1" applyFont="1" applyBorder="1" applyAlignment="1">
      <alignment horizontal="center" vertical="center"/>
    </xf>
    <xf numFmtId="183" fontId="21" fillId="2" borderId="6"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0" xfId="0" applyFont="1" applyAlignment="1">
      <alignment horizontal="center" vertical="center"/>
    </xf>
    <xf numFmtId="181" fontId="21" fillId="0" borderId="1" xfId="0" applyNumberFormat="1" applyFont="1" applyFill="1" applyBorder="1" applyAlignment="1">
      <alignment horizontal="center" vertical="center" wrapText="1"/>
    </xf>
    <xf numFmtId="0" fontId="21" fillId="0" borderId="4" xfId="0" applyFont="1" applyBorder="1" applyAlignment="1">
      <alignment horizontal="center" vertical="center"/>
    </xf>
    <xf numFmtId="179" fontId="22" fillId="0" borderId="1" xfId="0" applyNumberFormat="1" applyFont="1" applyFill="1" applyBorder="1" applyAlignment="1">
      <alignment horizontal="center" vertical="center" wrapText="1"/>
    </xf>
    <xf numFmtId="176" fontId="21" fillId="0" borderId="1" xfId="0" applyNumberFormat="1" applyFont="1" applyFill="1" applyBorder="1" applyAlignment="1">
      <alignment horizontal="center" vertical="center" wrapText="1"/>
    </xf>
    <xf numFmtId="179" fontId="22" fillId="0" borderId="1" xfId="0" applyNumberFormat="1" applyFont="1" applyFill="1" applyBorder="1" applyAlignment="1">
      <alignment horizontal="center" vertical="center"/>
    </xf>
    <xf numFmtId="0" fontId="0" fillId="0" borderId="1" xfId="0" applyFont="1" applyFill="1" applyBorder="1" applyAlignment="1">
      <alignment horizontal="center" vertical="center" wrapText="1"/>
    </xf>
    <xf numFmtId="57" fontId="12" fillId="0" borderId="1" xfId="0" applyNumberFormat="1" applyFont="1" applyBorder="1" applyAlignment="1">
      <alignment horizontal="center" vertical="center"/>
    </xf>
    <xf numFmtId="49"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13" fillId="2" borderId="1" xfId="0" applyFont="1" applyFill="1" applyBorder="1" applyAlignment="1">
      <alignment horizontal="center" vertical="center" wrapText="1"/>
    </xf>
    <xf numFmtId="177" fontId="12"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left" vertical="center" wrapText="1"/>
    </xf>
    <xf numFmtId="43" fontId="6" fillId="0" borderId="2" xfId="0" applyNumberFormat="1" applyFont="1" applyFill="1" applyBorder="1" applyAlignment="1">
      <alignment horizontal="center" vertical="center" wrapText="1"/>
    </xf>
    <xf numFmtId="176" fontId="12" fillId="0" borderId="2" xfId="0" applyNumberFormat="1" applyFont="1" applyFill="1" applyBorder="1" applyAlignment="1">
      <alignment horizontal="center" vertical="center" wrapText="1"/>
    </xf>
    <xf numFmtId="57" fontId="6" fillId="0" borderId="2" xfId="0" applyNumberFormat="1" applyFont="1" applyFill="1" applyBorder="1" applyAlignment="1">
      <alignment horizontal="center" vertical="center" wrapText="1"/>
    </xf>
    <xf numFmtId="0" fontId="13" fillId="2" borderId="2" xfId="0" applyFont="1" applyFill="1" applyBorder="1" applyAlignment="1">
      <alignment horizontal="center" vertical="center" wrapText="1"/>
    </xf>
    <xf numFmtId="176" fontId="12" fillId="0" borderId="1" xfId="0" applyNumberFormat="1" applyFont="1" applyBorder="1" applyAlignment="1">
      <alignment horizontal="justify" vertical="center" wrapText="1"/>
    </xf>
    <xf numFmtId="57" fontId="0" fillId="0" borderId="1" xfId="0" applyNumberFormat="1" applyBorder="1" applyAlignment="1">
      <alignment horizontal="center" vertical="center"/>
    </xf>
    <xf numFmtId="0" fontId="6" fillId="0" borderId="4" xfId="0" applyFont="1" applyFill="1" applyBorder="1" applyAlignment="1">
      <alignment horizontal="center" vertical="center" wrapText="1"/>
    </xf>
    <xf numFmtId="176" fontId="6" fillId="0" borderId="4" xfId="0" applyNumberFormat="1" applyFont="1" applyFill="1" applyBorder="1" applyAlignment="1">
      <alignment horizontal="center" vertical="center" wrapText="1"/>
    </xf>
    <xf numFmtId="0" fontId="0" fillId="0" borderId="4" xfId="0" applyBorder="1" applyAlignment="1">
      <alignment horizontal="center" vertical="center"/>
    </xf>
    <xf numFmtId="57" fontId="6" fillId="0" borderId="4" xfId="0" applyNumberFormat="1" applyFont="1" applyFill="1" applyBorder="1" applyAlignment="1">
      <alignment horizontal="center" vertical="center" wrapText="1"/>
    </xf>
    <xf numFmtId="176" fontId="6" fillId="0" borderId="1" xfId="0" applyNumberFormat="1" applyFont="1" applyFill="1" applyBorder="1" applyAlignment="1">
      <alignment horizontal="left" vertical="center" wrapText="1"/>
    </xf>
    <xf numFmtId="177" fontId="6" fillId="0" borderId="1" xfId="0" applyNumberFormat="1" applyFont="1" applyFill="1" applyBorder="1" applyAlignment="1">
      <alignment horizontal="center" vertical="center" wrapText="1"/>
    </xf>
    <xf numFmtId="179" fontId="6" fillId="0" borderId="1" xfId="0" applyNumberFormat="1" applyFont="1" applyFill="1" applyBorder="1" applyAlignment="1">
      <alignment horizontal="center" vertical="center" wrapText="1"/>
    </xf>
    <xf numFmtId="181" fontId="6" fillId="0" borderId="1" xfId="0" applyNumberFormat="1"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0" fontId="24" fillId="0" borderId="1" xfId="0" applyFont="1" applyFill="1" applyBorder="1" applyAlignment="1">
      <alignment horizontal="center" vertical="center" wrapText="1"/>
    </xf>
    <xf numFmtId="177" fontId="24" fillId="0" borderId="1" xfId="0" applyNumberFormat="1" applyFont="1" applyFill="1" applyBorder="1" applyAlignment="1">
      <alignment horizontal="center" vertical="center" wrapText="1"/>
    </xf>
    <xf numFmtId="176" fontId="24" fillId="0" borderId="1" xfId="0" applyNumberFormat="1" applyFont="1" applyFill="1" applyBorder="1" applyAlignment="1">
      <alignment horizontal="center" vertical="center" wrapText="1"/>
    </xf>
    <xf numFmtId="57" fontId="24" fillId="0" borderId="1" xfId="0" applyNumberFormat="1" applyFont="1" applyFill="1" applyBorder="1" applyAlignment="1">
      <alignment horizontal="center" vertical="center" wrapText="1"/>
    </xf>
    <xf numFmtId="0" fontId="24" fillId="0" borderId="1" xfId="0" applyFont="1" applyFill="1" applyBorder="1" applyAlignment="1" applyProtection="1">
      <alignment horizontal="center" vertical="center" wrapText="1"/>
    </xf>
    <xf numFmtId="57" fontId="24" fillId="0" borderId="1" xfId="0" applyNumberFormat="1" applyFont="1" applyFill="1" applyBorder="1" applyAlignment="1">
      <alignment horizontal="center" vertical="center"/>
    </xf>
    <xf numFmtId="178" fontId="24" fillId="0" borderId="1" xfId="0" applyNumberFormat="1" applyFont="1" applyFill="1" applyBorder="1" applyAlignment="1">
      <alignment horizontal="center" vertical="center"/>
    </xf>
    <xf numFmtId="176" fontId="24" fillId="0" borderId="1" xfId="0" applyNumberFormat="1" applyFont="1" applyFill="1" applyBorder="1" applyAlignment="1">
      <alignment horizontal="center" vertical="center"/>
    </xf>
    <xf numFmtId="0" fontId="0" fillId="0" borderId="1" xfId="0" applyBorder="1" applyAlignment="1">
      <alignment vertical="center"/>
    </xf>
    <xf numFmtId="184" fontId="25" fillId="0" borderId="1" xfId="55" applyNumberFormat="1" applyFont="1" applyFill="1" applyBorder="1" applyAlignment="1">
      <alignment horizontal="center" vertical="center" wrapText="1"/>
    </xf>
    <xf numFmtId="179" fontId="6" fillId="0" borderId="2" xfId="0" applyNumberFormat="1" applyFont="1" applyFill="1" applyBorder="1" applyAlignment="1">
      <alignment horizontal="center" vertical="center" wrapText="1"/>
    </xf>
    <xf numFmtId="0" fontId="6" fillId="0" borderId="1" xfId="0" applyFont="1" applyFill="1" applyBorder="1" applyAlignment="1">
      <alignment vertical="center" wrapText="1"/>
    </xf>
    <xf numFmtId="49" fontId="6" fillId="0" borderId="1" xfId="0" applyNumberFormat="1" applyFont="1" applyFill="1" applyBorder="1" applyAlignment="1">
      <alignment horizontal="center" vertical="center"/>
    </xf>
    <xf numFmtId="0" fontId="0" fillId="0" borderId="4" xfId="0" applyFont="1" applyFill="1" applyBorder="1" applyAlignment="1">
      <alignment horizontal="center" vertical="center" wrapText="1"/>
    </xf>
    <xf numFmtId="57" fontId="0" fillId="0" borderId="4" xfId="0" applyNumberFormat="1" applyFont="1" applyFill="1" applyBorder="1" applyAlignment="1">
      <alignment horizontal="center" vertical="center" wrapText="1"/>
    </xf>
    <xf numFmtId="176" fontId="0" fillId="0" borderId="4" xfId="0" applyNumberFormat="1" applyFont="1" applyFill="1" applyBorder="1" applyAlignment="1">
      <alignment horizontal="left" vertical="center" wrapText="1"/>
    </xf>
    <xf numFmtId="0" fontId="0" fillId="0" borderId="4" xfId="0" applyFont="1" applyFill="1" applyBorder="1" applyAlignment="1">
      <alignment horizontal="center" vertical="center"/>
    </xf>
    <xf numFmtId="57" fontId="0" fillId="0" borderId="1" xfId="0" applyNumberFormat="1" applyFont="1" applyFill="1" applyBorder="1" applyAlignment="1">
      <alignment horizontal="center" vertical="center" wrapText="1"/>
    </xf>
    <xf numFmtId="176" fontId="0" fillId="0" borderId="1" xfId="0" applyNumberFormat="1" applyFont="1" applyFill="1" applyBorder="1" applyAlignment="1">
      <alignment horizontal="left" vertical="center" wrapText="1"/>
    </xf>
    <xf numFmtId="0" fontId="0" fillId="0" borderId="1" xfId="0" applyFont="1" applyFill="1" applyBorder="1" applyAlignment="1">
      <alignment horizontal="center" vertical="center"/>
    </xf>
    <xf numFmtId="0" fontId="6" fillId="0" borderId="1" xfId="0" applyFont="1" applyBorder="1" applyAlignment="1">
      <alignment horizontal="left" vertical="center" wrapText="1"/>
    </xf>
    <xf numFmtId="0" fontId="0" fillId="0" borderId="1" xfId="0" applyFont="1" applyBorder="1" applyAlignment="1">
      <alignment horizontal="center" vertical="center"/>
    </xf>
    <xf numFmtId="178" fontId="6" fillId="0" borderId="1" xfId="0" applyNumberFormat="1" applyFont="1" applyBorder="1" applyAlignment="1">
      <alignment horizontal="center" vertical="center" wrapText="1"/>
    </xf>
    <xf numFmtId="0" fontId="26" fillId="0" borderId="1" xfId="0" applyFont="1" applyFill="1" applyBorder="1" applyAlignment="1">
      <alignment horizontal="center" vertical="center" wrapText="1"/>
    </xf>
    <xf numFmtId="0" fontId="26" fillId="0" borderId="1" xfId="0" applyFont="1" applyFill="1" applyBorder="1" applyAlignment="1">
      <alignment horizontal="left" vertical="center" wrapText="1"/>
    </xf>
    <xf numFmtId="176" fontId="26" fillId="0" borderId="1" xfId="0" applyNumberFormat="1" applyFont="1" applyFill="1" applyBorder="1" applyAlignment="1">
      <alignment horizontal="center" vertical="center" wrapText="1"/>
    </xf>
    <xf numFmtId="177" fontId="26" fillId="0" borderId="1" xfId="0" applyNumberFormat="1" applyFont="1" applyFill="1" applyBorder="1" applyAlignment="1">
      <alignment horizontal="center" vertical="center" wrapText="1"/>
    </xf>
    <xf numFmtId="178" fontId="26" fillId="0" borderId="1" xfId="0" applyNumberFormat="1" applyFont="1" applyFill="1" applyBorder="1" applyAlignment="1">
      <alignment horizontal="center" vertical="center" wrapText="1"/>
    </xf>
    <xf numFmtId="57" fontId="26" fillId="0" borderId="1" xfId="0" applyNumberFormat="1" applyFont="1" applyFill="1" applyBorder="1" applyAlignment="1">
      <alignment horizontal="center" vertical="center" wrapText="1"/>
    </xf>
    <xf numFmtId="181" fontId="26" fillId="0" borderId="1" xfId="0" applyNumberFormat="1" applyFont="1" applyFill="1" applyBorder="1" applyAlignment="1">
      <alignment horizontal="center" vertical="center" wrapText="1"/>
    </xf>
    <xf numFmtId="49" fontId="26" fillId="0" borderId="1" xfId="0" applyNumberFormat="1" applyFont="1" applyFill="1" applyBorder="1" applyAlignment="1">
      <alignment horizontal="center" vertical="center" wrapText="1"/>
    </xf>
    <xf numFmtId="0" fontId="26" fillId="0" borderId="1" xfId="0" applyFont="1" applyBorder="1" applyAlignment="1">
      <alignment horizontal="center" vertical="center"/>
    </xf>
    <xf numFmtId="0" fontId="27" fillId="0" borderId="1" xfId="0" applyFont="1" applyFill="1" applyBorder="1" applyAlignment="1">
      <alignment horizontal="center" vertical="center"/>
    </xf>
    <xf numFmtId="0" fontId="27" fillId="0"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21"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176" fontId="21" fillId="0" borderId="1" xfId="0" applyNumberFormat="1" applyFont="1" applyFill="1" applyBorder="1" applyAlignment="1">
      <alignment horizontal="left" vertical="center" wrapText="1"/>
    </xf>
    <xf numFmtId="176" fontId="6" fillId="0" borderId="1" xfId="0" applyNumberFormat="1" applyFont="1" applyFill="1" applyBorder="1" applyAlignment="1">
      <alignment horizontal="center" vertical="center"/>
    </xf>
    <xf numFmtId="181" fontId="6" fillId="0" borderId="1" xfId="0" applyNumberFormat="1" applyFont="1" applyFill="1" applyBorder="1" applyAlignment="1">
      <alignment horizontal="center" vertical="center"/>
    </xf>
    <xf numFmtId="0" fontId="21" fillId="0" borderId="2" xfId="0" applyFont="1" applyFill="1" applyBorder="1" applyAlignment="1">
      <alignment horizontal="left" vertical="center" wrapText="1"/>
    </xf>
    <xf numFmtId="0" fontId="28" fillId="0" borderId="6"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29" fillId="0" borderId="1" xfId="0" applyFont="1" applyFill="1" applyBorder="1" applyAlignment="1">
      <alignment horizontal="left" vertical="center" wrapText="1"/>
    </xf>
    <xf numFmtId="185" fontId="29" fillId="0" borderId="1" xfId="0" applyNumberFormat="1" applyFont="1" applyFill="1" applyBorder="1" applyAlignment="1">
      <alignment horizontal="center" vertical="center" wrapText="1"/>
    </xf>
    <xf numFmtId="181" fontId="29" fillId="0" borderId="1" xfId="0" applyNumberFormat="1" applyFont="1" applyFill="1" applyBorder="1" applyAlignment="1">
      <alignment horizontal="center" vertical="center" wrapText="1"/>
    </xf>
    <xf numFmtId="176" fontId="29" fillId="0" borderId="1" xfId="0" applyNumberFormat="1" applyFont="1" applyFill="1" applyBorder="1" applyAlignment="1">
      <alignment horizontal="center" vertical="center" wrapText="1"/>
    </xf>
    <xf numFmtId="0" fontId="30" fillId="0" borderId="1" xfId="0" applyFont="1" applyBorder="1" applyAlignment="1">
      <alignment horizontal="center" vertical="center" wrapText="1"/>
    </xf>
    <xf numFmtId="0" fontId="29" fillId="2" borderId="1" xfId="0" applyFont="1" applyFill="1" applyBorder="1" applyAlignment="1">
      <alignment horizontal="center" vertical="center" wrapText="1"/>
    </xf>
    <xf numFmtId="0" fontId="29" fillId="2" borderId="1" xfId="0" applyFont="1" applyFill="1" applyBorder="1" applyAlignment="1">
      <alignment horizontal="left" vertical="center" wrapText="1"/>
    </xf>
    <xf numFmtId="0" fontId="29" fillId="2" borderId="1" xfId="0" applyFont="1" applyFill="1" applyBorder="1" applyAlignment="1">
      <alignment horizontal="center" vertical="center"/>
    </xf>
    <xf numFmtId="0" fontId="12" fillId="0" borderId="1" xfId="0" applyFont="1" applyFill="1" applyBorder="1" applyAlignment="1" applyProtection="1">
      <alignment horizontal="left" vertical="center" wrapText="1"/>
    </xf>
    <xf numFmtId="57" fontId="12" fillId="0" borderId="1" xfId="0" applyNumberFormat="1" applyFont="1" applyFill="1" applyBorder="1" applyAlignment="1">
      <alignment horizontal="left" vertical="center" wrapText="1"/>
    </xf>
    <xf numFmtId="176" fontId="12" fillId="0" borderId="1" xfId="0" applyNumberFormat="1" applyFont="1" applyFill="1" applyBorder="1" applyAlignment="1">
      <alignment horizontal="left" vertical="center" wrapText="1"/>
    </xf>
    <xf numFmtId="0" fontId="12" fillId="0" borderId="1" xfId="0" applyFont="1" applyFill="1" applyBorder="1" applyAlignment="1">
      <alignment horizontal="left" vertical="center"/>
    </xf>
    <xf numFmtId="0" fontId="31" fillId="0" borderId="1"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32" fillId="0" borderId="1" xfId="0" applyFont="1" applyFill="1" applyBorder="1" applyAlignment="1">
      <alignment horizontal="justify" vertical="center" wrapText="1"/>
    </xf>
    <xf numFmtId="177" fontId="31" fillId="0" borderId="1" xfId="0" applyNumberFormat="1" applyFont="1" applyFill="1" applyBorder="1" applyAlignment="1">
      <alignment horizontal="center" vertical="center" wrapText="1"/>
    </xf>
    <xf numFmtId="177" fontId="32" fillId="0" borderId="1" xfId="0" applyNumberFormat="1" applyFont="1" applyFill="1" applyBorder="1" applyAlignment="1">
      <alignment horizontal="center" vertical="center"/>
    </xf>
    <xf numFmtId="181" fontId="31" fillId="0" borderId="1" xfId="0" applyNumberFormat="1" applyFont="1" applyFill="1" applyBorder="1" applyAlignment="1">
      <alignment horizontal="center" vertical="center" wrapText="1"/>
    </xf>
    <xf numFmtId="0" fontId="32" fillId="0" borderId="1" xfId="0" applyFont="1" applyFill="1" applyBorder="1" applyAlignment="1">
      <alignment horizontal="center" vertical="center"/>
    </xf>
    <xf numFmtId="177" fontId="33" fillId="0" borderId="1" xfId="0" applyNumberFormat="1" applyFont="1" applyFill="1" applyBorder="1" applyAlignment="1">
      <alignment horizontal="center" vertical="center" wrapText="1"/>
    </xf>
    <xf numFmtId="181" fontId="33" fillId="0" borderId="1" xfId="0" applyNumberFormat="1" applyFont="1" applyFill="1" applyBorder="1" applyAlignment="1">
      <alignment horizontal="center" vertical="center" wrapText="1"/>
    </xf>
    <xf numFmtId="0" fontId="31" fillId="0" borderId="1" xfId="0" applyFont="1" applyFill="1" applyBorder="1" applyAlignment="1">
      <alignment horizontal="justify" vertical="center" wrapText="1"/>
    </xf>
    <xf numFmtId="177" fontId="31" fillId="0" borderId="1" xfId="0" applyNumberFormat="1" applyFont="1" applyFill="1" applyBorder="1" applyAlignment="1">
      <alignment horizontal="center" vertical="center"/>
    </xf>
    <xf numFmtId="0" fontId="31" fillId="0" borderId="2"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32" fillId="0" borderId="2" xfId="0" applyFont="1" applyFill="1" applyBorder="1" applyAlignment="1">
      <alignment horizontal="justify" vertical="center" wrapText="1"/>
    </xf>
    <xf numFmtId="177" fontId="31" fillId="0" borderId="2" xfId="0" applyNumberFormat="1" applyFont="1" applyFill="1" applyBorder="1" applyAlignment="1">
      <alignment horizontal="center" vertical="center" wrapText="1"/>
    </xf>
    <xf numFmtId="177" fontId="31" fillId="0" borderId="2" xfId="0" applyNumberFormat="1" applyFont="1" applyFill="1" applyBorder="1" applyAlignment="1">
      <alignment horizontal="center" vertical="center"/>
    </xf>
    <xf numFmtId="177" fontId="32" fillId="0" borderId="2" xfId="0" applyNumberFormat="1" applyFont="1" applyFill="1" applyBorder="1" applyAlignment="1">
      <alignment horizontal="center" vertical="center"/>
    </xf>
    <xf numFmtId="181" fontId="31" fillId="0" borderId="2" xfId="0" applyNumberFormat="1" applyFont="1" applyFill="1" applyBorder="1" applyAlignment="1">
      <alignment horizontal="center" vertical="center" wrapText="1"/>
    </xf>
    <xf numFmtId="0" fontId="32" fillId="0" borderId="2" xfId="0" applyFont="1" applyFill="1" applyBorder="1" applyAlignment="1">
      <alignment horizontal="center" vertical="center"/>
    </xf>
    <xf numFmtId="176" fontId="31" fillId="0" borderId="1" xfId="0" applyNumberFormat="1" applyFont="1" applyFill="1" applyBorder="1" applyAlignment="1">
      <alignment horizontal="center" vertical="center" wrapText="1"/>
    </xf>
    <xf numFmtId="57" fontId="31" fillId="0" borderId="1" xfId="0" applyNumberFormat="1" applyFont="1" applyFill="1" applyBorder="1" applyAlignment="1">
      <alignment horizontal="center" vertical="center" wrapText="1"/>
    </xf>
    <xf numFmtId="0" fontId="31" fillId="0" borderId="4" xfId="0" applyFont="1" applyFill="1" applyBorder="1" applyAlignment="1">
      <alignment horizontal="center" vertical="center" wrapText="1"/>
    </xf>
    <xf numFmtId="0" fontId="32" fillId="0" borderId="4" xfId="0" applyFont="1" applyFill="1" applyBorder="1" applyAlignment="1">
      <alignment horizontal="center" vertical="center" wrapText="1"/>
    </xf>
    <xf numFmtId="0" fontId="32" fillId="0" borderId="4" xfId="0" applyFont="1" applyFill="1" applyBorder="1" applyAlignment="1">
      <alignment horizontal="left" vertical="center" wrapText="1"/>
    </xf>
    <xf numFmtId="177" fontId="31" fillId="0" borderId="4" xfId="0" applyNumberFormat="1" applyFont="1" applyFill="1" applyBorder="1" applyAlignment="1">
      <alignment horizontal="center" vertical="center" wrapText="1"/>
    </xf>
    <xf numFmtId="179" fontId="32" fillId="0" borderId="4" xfId="0" applyNumberFormat="1" applyFont="1" applyFill="1" applyBorder="1" applyAlignment="1">
      <alignment horizontal="center" vertical="center"/>
    </xf>
    <xf numFmtId="49" fontId="31" fillId="0" borderId="4" xfId="0" applyNumberFormat="1" applyFont="1" applyFill="1" applyBorder="1" applyAlignment="1">
      <alignment horizontal="center" vertical="center" wrapText="1"/>
    </xf>
    <xf numFmtId="0" fontId="0" fillId="0" borderId="1" xfId="55" applyFont="1" applyFill="1" applyBorder="1" applyAlignment="1">
      <alignment horizontal="center" vertical="center" wrapText="1"/>
    </xf>
    <xf numFmtId="176" fontId="0" fillId="0" borderId="1" xfId="55" applyNumberFormat="1" applyFont="1" applyFill="1" applyBorder="1" applyAlignment="1">
      <alignment horizontal="left" vertical="center" wrapText="1"/>
    </xf>
    <xf numFmtId="176" fontId="0" fillId="0" borderId="1" xfId="55" applyNumberFormat="1" applyFont="1" applyFill="1" applyBorder="1" applyAlignment="1">
      <alignment horizontal="center" vertical="center" wrapText="1"/>
    </xf>
    <xf numFmtId="57" fontId="0" fillId="0" borderId="1" xfId="55" applyNumberFormat="1" applyFont="1" applyFill="1" applyBorder="1" applyAlignment="1">
      <alignment horizontal="center" vertical="center" wrapText="1"/>
    </xf>
    <xf numFmtId="0" fontId="34" fillId="0" borderId="1" xfId="0" applyFont="1" applyFill="1" applyBorder="1" applyAlignment="1">
      <alignment horizontal="center" vertical="center" wrapText="1"/>
    </xf>
    <xf numFmtId="0" fontId="35" fillId="0" borderId="1" xfId="0" applyFont="1" applyFill="1" applyBorder="1" applyAlignment="1">
      <alignment horizontal="center" vertical="center" wrapText="1"/>
    </xf>
    <xf numFmtId="0" fontId="36" fillId="0" borderId="1" xfId="0" applyFont="1" applyFill="1" applyBorder="1" applyAlignment="1">
      <alignment horizontal="left" vertical="center" wrapText="1"/>
    </xf>
    <xf numFmtId="57" fontId="34" fillId="0" borderId="1" xfId="0" applyNumberFormat="1" applyFont="1" applyFill="1" applyBorder="1" applyAlignment="1">
      <alignment horizontal="left" vertical="center" wrapText="1"/>
    </xf>
    <xf numFmtId="0" fontId="36" fillId="0" borderId="1" xfId="0" applyFont="1" applyFill="1" applyBorder="1" applyAlignment="1">
      <alignment horizontal="center" vertical="center" wrapText="1"/>
    </xf>
    <xf numFmtId="0" fontId="34" fillId="0" borderId="1" xfId="0" applyFont="1" applyFill="1" applyBorder="1" applyAlignment="1">
      <alignment horizontal="left" vertical="center" wrapText="1"/>
    </xf>
    <xf numFmtId="0" fontId="24" fillId="0" borderId="1" xfId="0" applyFont="1" applyBorder="1" applyAlignment="1">
      <alignment horizontal="center" vertical="center"/>
    </xf>
    <xf numFmtId="0" fontId="26" fillId="0" borderId="1" xfId="0" applyFont="1" applyFill="1" applyBorder="1" applyAlignment="1">
      <alignment horizontal="justify" vertical="center" wrapText="1"/>
    </xf>
    <xf numFmtId="179" fontId="26" fillId="0" borderId="1" xfId="0" applyNumberFormat="1" applyFont="1" applyFill="1" applyBorder="1" applyAlignment="1">
      <alignment horizontal="center" vertical="center" wrapText="1"/>
    </xf>
    <xf numFmtId="0" fontId="37" fillId="0" borderId="1" xfId="0" applyFont="1" applyFill="1" applyBorder="1" applyAlignment="1">
      <alignment horizontal="justify" vertical="center" wrapText="1"/>
    </xf>
    <xf numFmtId="57" fontId="37" fillId="0" borderId="1" xfId="0" applyNumberFormat="1" applyFont="1" applyFill="1" applyBorder="1" applyAlignment="1">
      <alignment horizontal="center" vertical="center" wrapText="1"/>
    </xf>
    <xf numFmtId="57" fontId="26" fillId="0" borderId="1" xfId="0" applyNumberFormat="1" applyFont="1" applyBorder="1" applyAlignment="1">
      <alignment horizontal="center" vertical="center"/>
    </xf>
    <xf numFmtId="176" fontId="26" fillId="0" borderId="1" xfId="0" applyNumberFormat="1" applyFont="1" applyFill="1" applyBorder="1" applyAlignment="1">
      <alignment horizontal="justify" vertical="center" wrapText="1"/>
    </xf>
    <xf numFmtId="0" fontId="38" fillId="0" borderId="1" xfId="0" applyFont="1" applyFill="1" applyBorder="1" applyAlignment="1">
      <alignment horizontal="center" vertical="center" wrapText="1"/>
    </xf>
    <xf numFmtId="0" fontId="38" fillId="0" borderId="1" xfId="0" applyFont="1" applyFill="1" applyBorder="1" applyAlignment="1">
      <alignment horizontal="justify" vertical="center" wrapText="1"/>
    </xf>
    <xf numFmtId="0" fontId="26" fillId="0" borderId="3" xfId="0" applyFont="1" applyFill="1" applyBorder="1" applyAlignment="1">
      <alignment horizontal="center" vertical="center" wrapText="1"/>
    </xf>
    <xf numFmtId="0" fontId="37"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181" fontId="38" fillId="0" borderId="2" xfId="0" applyNumberFormat="1" applyFont="1" applyFill="1" applyBorder="1" applyAlignment="1">
      <alignment horizontal="center" vertical="center" wrapText="1"/>
    </xf>
    <xf numFmtId="0" fontId="26" fillId="0" borderId="6" xfId="0" applyFont="1" applyFill="1" applyBorder="1" applyAlignment="1">
      <alignment horizontal="center" vertical="center"/>
    </xf>
    <xf numFmtId="181" fontId="38" fillId="0" borderId="6" xfId="0" applyNumberFormat="1" applyFont="1" applyFill="1" applyBorder="1" applyAlignment="1">
      <alignment horizontal="center" vertical="center" wrapText="1"/>
    </xf>
    <xf numFmtId="177" fontId="38" fillId="0" borderId="1" xfId="0" applyNumberFormat="1" applyFont="1" applyFill="1" applyBorder="1" applyAlignment="1">
      <alignment horizontal="center" vertical="center" wrapText="1"/>
    </xf>
    <xf numFmtId="186" fontId="38" fillId="0" borderId="1" xfId="0" applyNumberFormat="1" applyFont="1" applyFill="1" applyBorder="1" applyAlignment="1">
      <alignment horizontal="center" vertical="center" wrapText="1"/>
    </xf>
    <xf numFmtId="57" fontId="38" fillId="0" borderId="1" xfId="0" applyNumberFormat="1" applyFont="1" applyFill="1" applyBorder="1" applyAlignment="1">
      <alignment horizontal="center" vertical="center" wrapText="1"/>
    </xf>
    <xf numFmtId="187" fontId="38" fillId="0" borderId="1" xfId="0" applyNumberFormat="1" applyFont="1" applyFill="1" applyBorder="1" applyAlignment="1">
      <alignment horizontal="center" vertical="center" wrapText="1"/>
    </xf>
    <xf numFmtId="49" fontId="38" fillId="0" borderId="1" xfId="0" applyNumberFormat="1" applyFont="1" applyFill="1" applyBorder="1" applyAlignment="1">
      <alignment horizontal="center" vertical="center" wrapText="1"/>
    </xf>
    <xf numFmtId="179" fontId="38" fillId="0" borderId="1" xfId="0" applyNumberFormat="1" applyFont="1" applyFill="1" applyBorder="1" applyAlignment="1">
      <alignment horizontal="center" vertical="center" wrapText="1"/>
    </xf>
    <xf numFmtId="185" fontId="38" fillId="0" borderId="1" xfId="0" applyNumberFormat="1" applyFont="1" applyFill="1" applyBorder="1" applyAlignment="1">
      <alignment horizontal="center" vertical="center" wrapText="1"/>
    </xf>
    <xf numFmtId="188" fontId="38" fillId="0" borderId="1" xfId="0" applyNumberFormat="1" applyFont="1" applyFill="1" applyBorder="1" applyAlignment="1">
      <alignment horizontal="center" vertical="center" wrapText="1"/>
    </xf>
    <xf numFmtId="189" fontId="38" fillId="0" borderId="1" xfId="0" applyNumberFormat="1" applyFont="1" applyFill="1" applyBorder="1" applyAlignment="1">
      <alignment horizontal="center" vertical="center" wrapText="1"/>
    </xf>
    <xf numFmtId="176" fontId="38" fillId="0" borderId="1" xfId="0" applyNumberFormat="1" applyFont="1" applyFill="1" applyBorder="1" applyAlignment="1">
      <alignment horizontal="center" vertical="center" wrapText="1"/>
    </xf>
    <xf numFmtId="177" fontId="37" fillId="0" borderId="1" xfId="0" applyNumberFormat="1" applyFont="1" applyFill="1" applyBorder="1" applyAlignment="1">
      <alignment horizontal="center" vertical="center" wrapText="1"/>
    </xf>
    <xf numFmtId="49" fontId="26" fillId="0" borderId="1" xfId="56" applyNumberFormat="1" applyFont="1" applyFill="1" applyBorder="1" applyAlignment="1">
      <alignment horizontal="center" vertical="center" wrapText="1"/>
    </xf>
    <xf numFmtId="0" fontId="37" fillId="0" borderId="5" xfId="0" applyNumberFormat="1" applyFont="1" applyFill="1" applyBorder="1" applyAlignment="1">
      <alignment horizontal="center" vertical="center" wrapText="1"/>
    </xf>
    <xf numFmtId="0" fontId="37" fillId="0" borderId="7" xfId="0" applyFont="1" applyFill="1" applyBorder="1" applyAlignment="1">
      <alignment horizontal="center" vertical="center" wrapText="1"/>
    </xf>
    <xf numFmtId="176" fontId="26" fillId="0" borderId="1" xfId="0" applyNumberFormat="1" applyFont="1" applyFill="1" applyBorder="1" applyAlignment="1">
      <alignment horizontal="left" vertical="center" wrapText="1"/>
    </xf>
    <xf numFmtId="177" fontId="38" fillId="0" borderId="1" xfId="51" applyNumberFormat="1" applyFont="1" applyFill="1" applyBorder="1" applyAlignment="1">
      <alignment horizontal="center" vertical="center" wrapText="1"/>
    </xf>
    <xf numFmtId="177" fontId="37" fillId="0" borderId="7" xfId="0" applyNumberFormat="1" applyFont="1" applyFill="1" applyBorder="1" applyAlignment="1">
      <alignment horizontal="center" vertical="center" wrapText="1"/>
    </xf>
    <xf numFmtId="177" fontId="26" fillId="0" borderId="8" xfId="0" applyNumberFormat="1" applyFont="1" applyBorder="1" applyAlignment="1">
      <alignment horizontal="left" vertical="center" wrapText="1"/>
    </xf>
    <xf numFmtId="0" fontId="26" fillId="0" borderId="1" xfId="0" applyFont="1" applyFill="1" applyBorder="1" applyAlignment="1">
      <alignment vertical="center" wrapText="1"/>
    </xf>
    <xf numFmtId="0" fontId="26" fillId="0" borderId="9" xfId="0" applyFont="1" applyFill="1" applyBorder="1" applyAlignment="1">
      <alignment horizontal="left" vertical="center" wrapText="1"/>
    </xf>
    <xf numFmtId="0" fontId="37" fillId="0" borderId="5"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10" xfId="0" applyFont="1" applyFill="1" applyBorder="1" applyAlignment="1">
      <alignment horizontal="left" vertical="center" wrapText="1"/>
    </xf>
    <xf numFmtId="0" fontId="26" fillId="0" borderId="9" xfId="0" applyFont="1" applyFill="1" applyBorder="1" applyAlignment="1">
      <alignment vertical="center" wrapText="1"/>
    </xf>
    <xf numFmtId="0" fontId="38" fillId="0" borderId="9" xfId="0" applyFont="1" applyFill="1" applyBorder="1" applyAlignment="1">
      <alignment horizontal="left" vertical="center" wrapText="1"/>
    </xf>
    <xf numFmtId="0" fontId="38" fillId="0" borderId="6"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38" fillId="0" borderId="11" xfId="0" applyFont="1" applyFill="1" applyBorder="1" applyAlignment="1">
      <alignment horizontal="left" vertical="center" wrapText="1"/>
    </xf>
    <xf numFmtId="181" fontId="38" fillId="0" borderId="1" xfId="0" applyNumberFormat="1" applyFont="1" applyFill="1" applyBorder="1" applyAlignment="1">
      <alignment horizontal="center" vertical="center" wrapText="1"/>
    </xf>
    <xf numFmtId="0" fontId="37" fillId="0" borderId="10" xfId="0" applyFont="1" applyFill="1" applyBorder="1" applyAlignment="1">
      <alignment horizontal="left" vertical="center" wrapText="1"/>
    </xf>
    <xf numFmtId="0" fontId="38" fillId="0" borderId="12" xfId="0" applyFont="1" applyFill="1" applyBorder="1" applyAlignment="1">
      <alignment horizontal="center" vertical="center" wrapText="1"/>
    </xf>
    <xf numFmtId="0" fontId="38" fillId="0" borderId="13" xfId="0" applyFont="1" applyFill="1" applyBorder="1" applyAlignment="1">
      <alignment horizontal="left" vertical="center" wrapText="1"/>
    </xf>
    <xf numFmtId="0" fontId="37" fillId="0" borderId="5" xfId="0" applyFont="1" applyFill="1" applyBorder="1" applyAlignment="1">
      <alignment vertical="center" wrapText="1"/>
    </xf>
    <xf numFmtId="0" fontId="26" fillId="0" borderId="7" xfId="0" applyFont="1" applyFill="1" applyBorder="1" applyAlignment="1">
      <alignment horizontal="center" vertical="center"/>
    </xf>
    <xf numFmtId="178" fontId="0" fillId="0" borderId="1" xfId="0" applyNumberFormat="1" applyFill="1" applyBorder="1" applyAlignment="1" quotePrefix="1">
      <alignment horizontal="center" vertical="center"/>
    </xf>
    <xf numFmtId="181" fontId="31" fillId="0" borderId="1" xfId="0" applyNumberFormat="1" applyFont="1" applyFill="1" applyBorder="1" applyAlignment="1" quotePrefix="1">
      <alignment horizontal="center"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综合得分表_1" xfId="49"/>
    <cellStyle name="常规 6" xfId="50"/>
    <cellStyle name="常规 9" xfId="51"/>
    <cellStyle name="常规 2 3" xfId="52"/>
    <cellStyle name="常规 16 3" xfId="53"/>
    <cellStyle name="常规 2 4" xfId="54"/>
    <cellStyle name="常规 2" xfId="55"/>
    <cellStyle name="常规 3" xfId="56"/>
    <cellStyle name="常规 5" xfId="57"/>
  </cellStyles>
  <dxfs count="2">
    <dxf>
      <fill>
        <patternFill patternType="solid">
          <bgColor rgb="FFFF9900"/>
        </patternFill>
      </fill>
    </dxf>
    <dxf>
      <fill>
        <patternFill patternType="solid">
          <bgColor rgb="FFFF9900"/>
        </patternFill>
      </fill>
    </dxf>
  </dxfs>
  <tableStyles count="0" defaultTableStyle="TableStyleMedium2" defaultPivotStyle="PivotStyleLight16"/>
  <colors>
    <mruColors>
      <color rgb="00FF0000"/>
      <color rgb="00E7E6E6"/>
      <color rgb="00C0C0C0"/>
      <color rgb="00FFFFFF"/>
      <color rgb="0092D05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74"/>
  <sheetViews>
    <sheetView view="pageBreakPreview" zoomScale="70" zoomScaleNormal="70" workbookViewId="0">
      <selection activeCell="C4" sqref="C4"/>
    </sheetView>
  </sheetViews>
  <sheetFormatPr defaultColWidth="8.875" defaultRowHeight="13.5"/>
  <cols>
    <col min="1" max="1" width="7.5" customWidth="1"/>
    <col min="2" max="2" width="18.125" style="24" customWidth="1"/>
    <col min="3" max="3" width="19.875" customWidth="1"/>
    <col min="4" max="4" width="19.625" customWidth="1"/>
    <col min="5" max="5" width="12.875" customWidth="1"/>
    <col min="6" max="6" width="54.375" customWidth="1"/>
    <col min="7" max="7" width="13.5" customWidth="1"/>
    <col min="8" max="8" width="10.625"/>
    <col min="9" max="9" width="11.5"/>
    <col min="10" max="10" width="11.875"/>
    <col min="12" max="12" width="11.2583333333333"/>
    <col min="13" max="13" width="13.125"/>
    <col min="14" max="14" width="21.625" customWidth="1"/>
    <col min="15" max="15" width="17.875" customWidth="1"/>
    <col min="17" max="17" width="8.875" style="25"/>
  </cols>
  <sheetData>
    <row r="1" ht="18.75" spans="1:18">
      <c r="A1" s="4" t="s">
        <v>0</v>
      </c>
      <c r="B1" s="5"/>
      <c r="C1" s="26"/>
      <c r="D1" s="6"/>
      <c r="E1" s="5"/>
      <c r="F1" s="6"/>
      <c r="G1" s="5"/>
    </row>
    <row r="2" ht="31.5" spans="1:18">
      <c r="A2" s="27" t="s">
        <v>1</v>
      </c>
      <c r="B2" s="27"/>
      <c r="C2" s="27"/>
      <c r="D2" s="27"/>
      <c r="E2" s="27"/>
      <c r="F2" s="27"/>
      <c r="G2" s="27"/>
      <c r="H2" s="27"/>
      <c r="I2" s="27"/>
      <c r="J2" s="27"/>
      <c r="K2" s="27"/>
      <c r="L2" s="27"/>
      <c r="M2" s="27"/>
      <c r="N2" s="27"/>
      <c r="O2" s="27"/>
      <c r="P2" s="27"/>
    </row>
    <row r="3" ht="15.75" spans="1:18">
      <c r="A3" s="28"/>
      <c r="B3" s="29"/>
      <c r="C3" s="30"/>
      <c r="D3" s="28"/>
      <c r="E3" s="29"/>
      <c r="F3" s="30"/>
      <c r="G3" s="30"/>
      <c r="O3" s="31" t="s">
        <v>2</v>
      </c>
      <c r="P3" s="30"/>
    </row>
    <row r="4" ht="71.25" spans="1:18">
      <c r="A4" s="15" t="s">
        <v>3</v>
      </c>
      <c r="B4" s="15" t="s">
        <v>4</v>
      </c>
      <c r="C4" s="15" t="s">
        <v>5</v>
      </c>
      <c r="D4" s="15" t="s">
        <v>6</v>
      </c>
      <c r="E4" s="15" t="s">
        <v>7</v>
      </c>
      <c r="F4" s="15" t="s">
        <v>8</v>
      </c>
      <c r="G4" s="14" t="s">
        <v>9</v>
      </c>
      <c r="H4" s="14" t="s">
        <v>10</v>
      </c>
      <c r="I4" s="14" t="s">
        <v>11</v>
      </c>
      <c r="J4" s="14" t="s">
        <v>12</v>
      </c>
      <c r="K4" s="15" t="s">
        <v>13</v>
      </c>
      <c r="L4" s="15" t="s">
        <v>14</v>
      </c>
      <c r="M4" s="14" t="s">
        <v>15</v>
      </c>
      <c r="N4" s="14" t="s">
        <v>16</v>
      </c>
      <c r="O4" s="15" t="s">
        <v>17</v>
      </c>
      <c r="P4" s="15" t="s">
        <v>18</v>
      </c>
      <c r="Q4" s="15" t="s">
        <v>19</v>
      </c>
      <c r="R4" s="32" t="s">
        <v>20</v>
      </c>
    </row>
    <row r="5" ht="85.5" spans="1:18">
      <c r="A5" s="33">
        <v>1</v>
      </c>
      <c r="B5" s="33" t="s">
        <v>21</v>
      </c>
      <c r="C5" s="33" t="s">
        <v>22</v>
      </c>
      <c r="D5" s="33" t="s">
        <v>23</v>
      </c>
      <c r="E5" s="34" t="s">
        <v>24</v>
      </c>
      <c r="F5" s="33" t="s">
        <v>25</v>
      </c>
      <c r="G5" s="35">
        <v>28000</v>
      </c>
      <c r="H5" s="35">
        <v>7800</v>
      </c>
      <c r="I5" s="35">
        <v>15000</v>
      </c>
      <c r="J5" s="35">
        <v>28000</v>
      </c>
      <c r="K5" s="36" t="s">
        <v>26</v>
      </c>
      <c r="L5" s="35">
        <v>0</v>
      </c>
      <c r="M5" s="35">
        <v>5600</v>
      </c>
      <c r="N5" s="37">
        <v>45734</v>
      </c>
      <c r="O5" s="38">
        <v>46265</v>
      </c>
      <c r="P5" s="33" t="s">
        <v>27</v>
      </c>
      <c r="Q5" s="34" t="s">
        <v>24</v>
      </c>
    </row>
    <row r="6" ht="142.5" spans="1:18">
      <c r="A6" s="33">
        <v>2</v>
      </c>
      <c r="B6" s="39" t="s">
        <v>28</v>
      </c>
      <c r="C6" s="39" t="s">
        <v>29</v>
      </c>
      <c r="D6" s="39" t="s">
        <v>30</v>
      </c>
      <c r="E6" s="34" t="s">
        <v>24</v>
      </c>
      <c r="F6" s="39" t="s">
        <v>31</v>
      </c>
      <c r="G6" s="40">
        <v>24600</v>
      </c>
      <c r="H6" s="40">
        <v>7052.08</v>
      </c>
      <c r="I6" s="40">
        <v>8000</v>
      </c>
      <c r="J6" s="40">
        <v>24600</v>
      </c>
      <c r="K6" s="39" t="s">
        <v>26</v>
      </c>
      <c r="L6" s="40">
        <v>0</v>
      </c>
      <c r="M6" s="40">
        <v>3690</v>
      </c>
      <c r="N6" s="41">
        <v>45658</v>
      </c>
      <c r="O6" s="42">
        <v>46357</v>
      </c>
      <c r="P6" s="39" t="s">
        <v>27</v>
      </c>
      <c r="Q6" s="34" t="s">
        <v>24</v>
      </c>
    </row>
    <row r="7" ht="78.75" spans="1:18">
      <c r="A7" s="33">
        <v>3</v>
      </c>
      <c r="B7" s="43" t="s">
        <v>32</v>
      </c>
      <c r="C7" s="33" t="s">
        <v>33</v>
      </c>
      <c r="D7" s="33" t="s">
        <v>34</v>
      </c>
      <c r="E7" s="33" t="s">
        <v>24</v>
      </c>
      <c r="F7" s="44" t="s">
        <v>35</v>
      </c>
      <c r="G7" s="45">
        <v>130000</v>
      </c>
      <c r="H7" s="45">
        <v>500</v>
      </c>
      <c r="I7" s="45">
        <v>50000</v>
      </c>
      <c r="J7" s="45">
        <v>130000</v>
      </c>
      <c r="K7" s="46" t="s">
        <v>26</v>
      </c>
      <c r="L7" s="45">
        <v>0</v>
      </c>
      <c r="M7" s="45">
        <v>19500</v>
      </c>
      <c r="N7" s="47">
        <v>45962</v>
      </c>
      <c r="O7" s="47">
        <v>46508</v>
      </c>
      <c r="P7" s="33" t="s">
        <v>36</v>
      </c>
      <c r="Q7" s="34" t="s">
        <v>24</v>
      </c>
    </row>
    <row r="8" ht="60" spans="1:18">
      <c r="A8" s="33">
        <v>4</v>
      </c>
      <c r="B8" s="33" t="s">
        <v>37</v>
      </c>
      <c r="C8" s="33" t="s">
        <v>38</v>
      </c>
      <c r="D8" s="33" t="s">
        <v>39</v>
      </c>
      <c r="E8" s="33" t="s">
        <v>40</v>
      </c>
      <c r="F8" s="44" t="s">
        <v>41</v>
      </c>
      <c r="G8" s="45">
        <v>100716.7</v>
      </c>
      <c r="H8" s="45">
        <v>0</v>
      </c>
      <c r="I8" s="48">
        <v>50716.7</v>
      </c>
      <c r="J8" s="45">
        <v>100716.7</v>
      </c>
      <c r="K8" s="46" t="s">
        <v>26</v>
      </c>
      <c r="L8" s="35" t="s">
        <v>42</v>
      </c>
      <c r="M8" s="35" t="s">
        <v>43</v>
      </c>
      <c r="N8" s="49">
        <v>46023</v>
      </c>
      <c r="O8" s="47">
        <v>46753</v>
      </c>
      <c r="P8" s="33" t="s">
        <v>36</v>
      </c>
      <c r="Q8" s="34" t="s">
        <v>24</v>
      </c>
    </row>
    <row r="9" ht="114" spans="1:18">
      <c r="A9" s="33">
        <v>5</v>
      </c>
      <c r="B9" s="33" t="s">
        <v>44</v>
      </c>
      <c r="C9" s="50" t="s">
        <v>45</v>
      </c>
      <c r="D9" s="33" t="s">
        <v>46</v>
      </c>
      <c r="E9" s="34" t="s">
        <v>24</v>
      </c>
      <c r="F9" s="33" t="s">
        <v>47</v>
      </c>
      <c r="G9" s="50">
        <v>24840</v>
      </c>
      <c r="H9" s="51">
        <v>5300</v>
      </c>
      <c r="I9" s="51">
        <v>15000</v>
      </c>
      <c r="J9" s="50">
        <v>24840</v>
      </c>
      <c r="K9" s="35" t="s">
        <v>26</v>
      </c>
      <c r="L9" s="51">
        <v>0</v>
      </c>
      <c r="M9" s="52">
        <v>7452</v>
      </c>
      <c r="N9" s="53">
        <v>45474</v>
      </c>
      <c r="O9" s="53">
        <v>46569</v>
      </c>
      <c r="P9" s="33" t="s">
        <v>27</v>
      </c>
      <c r="Q9" s="34" t="s">
        <v>24</v>
      </c>
    </row>
    <row r="10" ht="42.75" spans="1:18">
      <c r="A10" s="33">
        <v>6</v>
      </c>
      <c r="B10" s="33" t="s">
        <v>48</v>
      </c>
      <c r="C10" s="33" t="s">
        <v>49</v>
      </c>
      <c r="D10" s="33" t="s">
        <v>50</v>
      </c>
      <c r="E10" s="34" t="s">
        <v>24</v>
      </c>
      <c r="F10" s="33" t="s">
        <v>51</v>
      </c>
      <c r="G10" s="33">
        <v>8000</v>
      </c>
      <c r="H10" s="33">
        <v>0</v>
      </c>
      <c r="I10" s="33">
        <v>8000</v>
      </c>
      <c r="J10" s="33">
        <v>8000</v>
      </c>
      <c r="K10" s="33">
        <v>0</v>
      </c>
      <c r="L10" s="33">
        <v>0</v>
      </c>
      <c r="M10" s="33">
        <f>J10/2</f>
        <v>4000</v>
      </c>
      <c r="N10" s="34">
        <v>45992</v>
      </c>
      <c r="O10" s="34">
        <v>46357</v>
      </c>
      <c r="P10" s="33" t="s">
        <v>52</v>
      </c>
      <c r="Q10" s="34" t="s">
        <v>24</v>
      </c>
    </row>
    <row r="11" ht="71.25" spans="1:18">
      <c r="A11" s="33">
        <v>7</v>
      </c>
      <c r="B11" s="33" t="s">
        <v>53</v>
      </c>
      <c r="C11" s="33" t="s">
        <v>54</v>
      </c>
      <c r="D11" s="33" t="s">
        <v>55</v>
      </c>
      <c r="E11" s="33" t="s">
        <v>40</v>
      </c>
      <c r="F11" s="33" t="s">
        <v>56</v>
      </c>
      <c r="G11" s="33">
        <v>11018</v>
      </c>
      <c r="H11" s="33">
        <v>0</v>
      </c>
      <c r="I11" s="33">
        <v>7712.6</v>
      </c>
      <c r="J11" s="33">
        <v>11018</v>
      </c>
      <c r="K11" s="33" t="s">
        <v>26</v>
      </c>
      <c r="L11" s="33">
        <v>0</v>
      </c>
      <c r="M11" s="33">
        <v>4407.2</v>
      </c>
      <c r="N11" s="34">
        <v>46174</v>
      </c>
      <c r="O11" s="34">
        <v>46539</v>
      </c>
      <c r="P11" s="33" t="s">
        <v>57</v>
      </c>
      <c r="Q11" s="34" t="s">
        <v>24</v>
      </c>
    </row>
    <row r="12" ht="42.75" spans="1:18">
      <c r="A12" s="33">
        <v>8</v>
      </c>
      <c r="B12" s="54" t="s">
        <v>58</v>
      </c>
      <c r="C12" s="54" t="s">
        <v>59</v>
      </c>
      <c r="D12" s="54" t="s">
        <v>60</v>
      </c>
      <c r="E12" s="34" t="s">
        <v>24</v>
      </c>
      <c r="F12" s="54" t="s">
        <v>61</v>
      </c>
      <c r="G12" s="55">
        <v>144434.82</v>
      </c>
      <c r="H12" s="55">
        <v>6903.01</v>
      </c>
      <c r="I12" s="56">
        <v>50000</v>
      </c>
      <c r="J12" s="56">
        <v>52000</v>
      </c>
      <c r="K12" s="57" t="s">
        <v>26</v>
      </c>
      <c r="L12" s="56">
        <v>0</v>
      </c>
      <c r="M12" s="56">
        <f>J12/2</f>
        <v>26000</v>
      </c>
      <c r="N12" s="58">
        <v>45352</v>
      </c>
      <c r="O12" s="59">
        <v>46722</v>
      </c>
      <c r="P12" s="54" t="s">
        <v>27</v>
      </c>
      <c r="Q12" s="34" t="s">
        <v>24</v>
      </c>
    </row>
    <row r="13" ht="31.5" spans="1:18">
      <c r="A13" s="43">
        <v>1</v>
      </c>
      <c r="B13" s="43" t="s">
        <v>62</v>
      </c>
      <c r="C13" s="43" t="s">
        <v>63</v>
      </c>
      <c r="D13" s="19" t="s">
        <v>64</v>
      </c>
      <c r="E13" s="34" t="s">
        <v>65</v>
      </c>
      <c r="F13" s="45" t="s">
        <v>66</v>
      </c>
      <c r="G13" s="60">
        <v>14055</v>
      </c>
      <c r="H13" s="60">
        <v>2000</v>
      </c>
      <c r="I13" s="60">
        <v>12055</v>
      </c>
      <c r="J13" s="60">
        <v>14055</v>
      </c>
      <c r="K13" s="61" t="s">
        <v>26</v>
      </c>
      <c r="L13" s="61">
        <v>0</v>
      </c>
      <c r="M13" s="60">
        <v>4200</v>
      </c>
      <c r="N13" s="286" t="s">
        <v>67</v>
      </c>
      <c r="O13" s="63">
        <v>46174</v>
      </c>
      <c r="P13" s="64" t="s">
        <v>27</v>
      </c>
      <c r="Q13" s="65" t="s">
        <v>68</v>
      </c>
    </row>
    <row r="14" ht="63" spans="1:18">
      <c r="A14" s="43">
        <v>2</v>
      </c>
      <c r="B14" s="43" t="s">
        <v>69</v>
      </c>
      <c r="C14" s="43" t="s">
        <v>70</v>
      </c>
      <c r="D14" s="19" t="s">
        <v>64</v>
      </c>
      <c r="E14" s="34" t="s">
        <v>65</v>
      </c>
      <c r="F14" s="45" t="s">
        <v>71</v>
      </c>
      <c r="G14" s="60">
        <v>13044</v>
      </c>
      <c r="H14" s="60">
        <v>0</v>
      </c>
      <c r="I14" s="60">
        <v>13044</v>
      </c>
      <c r="J14" s="60">
        <v>13044</v>
      </c>
      <c r="K14" s="61" t="s">
        <v>26</v>
      </c>
      <c r="L14" s="66">
        <v>0</v>
      </c>
      <c r="M14" s="60">
        <v>3900</v>
      </c>
      <c r="N14" s="286" t="s">
        <v>72</v>
      </c>
      <c r="O14" s="63">
        <v>46357</v>
      </c>
      <c r="P14" s="64" t="s">
        <v>36</v>
      </c>
      <c r="Q14" s="65" t="s">
        <v>68</v>
      </c>
    </row>
    <row r="15" ht="57" spans="1:18">
      <c r="A15" s="43">
        <v>3</v>
      </c>
      <c r="B15" s="33" t="s">
        <v>73</v>
      </c>
      <c r="C15" s="33" t="s">
        <v>74</v>
      </c>
      <c r="D15" s="33" t="s">
        <v>75</v>
      </c>
      <c r="E15" s="33" t="s">
        <v>76</v>
      </c>
      <c r="F15" s="33" t="s">
        <v>77</v>
      </c>
      <c r="G15" s="33">
        <v>17910</v>
      </c>
      <c r="H15" s="33">
        <v>200</v>
      </c>
      <c r="I15" s="33">
        <v>6000</v>
      </c>
      <c r="J15" s="33">
        <f>13303+1035</f>
        <v>14338</v>
      </c>
      <c r="K15" s="33" t="s">
        <v>26</v>
      </c>
      <c r="L15" s="33">
        <v>0</v>
      </c>
      <c r="M15" s="33">
        <v>2328</v>
      </c>
      <c r="N15" s="34">
        <v>46174</v>
      </c>
      <c r="O15" s="34">
        <v>46905</v>
      </c>
      <c r="P15" s="33" t="s">
        <v>36</v>
      </c>
      <c r="Q15" s="65" t="s">
        <v>68</v>
      </c>
    </row>
    <row r="16" ht="42.75" spans="1:18">
      <c r="A16" s="43">
        <v>4</v>
      </c>
      <c r="B16" s="33" t="s">
        <v>78</v>
      </c>
      <c r="C16" s="33" t="s">
        <v>79</v>
      </c>
      <c r="D16" s="33" t="s">
        <v>80</v>
      </c>
      <c r="E16" s="33" t="s">
        <v>76</v>
      </c>
      <c r="F16" s="33" t="s">
        <v>81</v>
      </c>
      <c r="G16" s="33">
        <v>10760</v>
      </c>
      <c r="H16" s="33">
        <v>800</v>
      </c>
      <c r="I16" s="33">
        <v>4000</v>
      </c>
      <c r="J16" s="33">
        <f>8174+619</f>
        <v>8793</v>
      </c>
      <c r="K16" s="33" t="s">
        <v>26</v>
      </c>
      <c r="L16" s="33">
        <v>0</v>
      </c>
      <c r="M16" s="33">
        <v>1608</v>
      </c>
      <c r="N16" s="34">
        <v>46174</v>
      </c>
      <c r="O16" s="34">
        <v>46905</v>
      </c>
      <c r="P16" s="33" t="s">
        <v>36</v>
      </c>
      <c r="Q16" s="65" t="s">
        <v>68</v>
      </c>
    </row>
    <row r="17" ht="71.25" spans="1:17">
      <c r="A17" s="43">
        <v>5</v>
      </c>
      <c r="B17" s="33" t="s">
        <v>82</v>
      </c>
      <c r="C17" s="33" t="s">
        <v>83</v>
      </c>
      <c r="D17" s="33" t="s">
        <v>84</v>
      </c>
      <c r="E17" s="33" t="s">
        <v>76</v>
      </c>
      <c r="F17" s="33" t="s">
        <v>85</v>
      </c>
      <c r="G17" s="33">
        <v>177608</v>
      </c>
      <c r="H17" s="33">
        <v>44000</v>
      </c>
      <c r="I17" s="33">
        <f>G17-H17</f>
        <v>133608</v>
      </c>
      <c r="J17" s="33">
        <f>80949+15067+54850</f>
        <v>150866</v>
      </c>
      <c r="K17" s="33" t="s">
        <v>26</v>
      </c>
      <c r="L17" s="33">
        <v>0</v>
      </c>
      <c r="M17" s="33">
        <v>32086</v>
      </c>
      <c r="N17" s="34">
        <v>45505</v>
      </c>
      <c r="O17" s="34">
        <v>46357</v>
      </c>
      <c r="P17" s="33" t="s">
        <v>27</v>
      </c>
      <c r="Q17" s="65" t="s">
        <v>68</v>
      </c>
    </row>
    <row r="18" ht="74.25" spans="1:17">
      <c r="A18" s="43">
        <v>6</v>
      </c>
      <c r="B18" s="33" t="s">
        <v>86</v>
      </c>
      <c r="C18" s="33" t="s">
        <v>87</v>
      </c>
      <c r="D18" s="33" t="s">
        <v>88</v>
      </c>
      <c r="E18" s="33" t="s">
        <v>76</v>
      </c>
      <c r="F18" s="33" t="s">
        <v>89</v>
      </c>
      <c r="G18" s="33">
        <v>23495</v>
      </c>
      <c r="H18" s="33">
        <v>10000</v>
      </c>
      <c r="I18" s="64">
        <v>13495</v>
      </c>
      <c r="J18" s="64">
        <f>13236+1298</f>
        <v>14534</v>
      </c>
      <c r="K18" s="33" t="s">
        <v>26</v>
      </c>
      <c r="L18" s="64">
        <v>0</v>
      </c>
      <c r="M18" s="64">
        <f>ROUND(J18*0.3,0)</f>
        <v>4360</v>
      </c>
      <c r="N18" s="67">
        <v>44986</v>
      </c>
      <c r="O18" s="67">
        <v>46296</v>
      </c>
      <c r="P18" s="33" t="s">
        <v>36</v>
      </c>
      <c r="Q18" s="65" t="s">
        <v>68</v>
      </c>
    </row>
    <row r="19" ht="72" spans="1:17">
      <c r="A19" s="68">
        <v>1</v>
      </c>
      <c r="B19" s="68" t="s">
        <v>90</v>
      </c>
      <c r="C19" s="69" t="s">
        <v>91</v>
      </c>
      <c r="D19" s="70" t="s">
        <v>92</v>
      </c>
      <c r="E19" s="68" t="s">
        <v>93</v>
      </c>
      <c r="F19" s="68" t="s">
        <v>94</v>
      </c>
      <c r="G19" s="71">
        <v>7000</v>
      </c>
      <c r="H19" s="72" t="s">
        <v>95</v>
      </c>
      <c r="I19" s="72">
        <v>7000</v>
      </c>
      <c r="J19" s="72" t="s">
        <v>96</v>
      </c>
      <c r="K19" s="72" t="s">
        <v>26</v>
      </c>
      <c r="L19" s="72"/>
      <c r="M19" s="72" t="s">
        <v>96</v>
      </c>
      <c r="N19" s="72" t="s">
        <v>72</v>
      </c>
      <c r="O19" s="73">
        <v>46357</v>
      </c>
      <c r="P19" s="68" t="s">
        <v>36</v>
      </c>
      <c r="Q19" s="68" t="s">
        <v>93</v>
      </c>
    </row>
    <row r="20" ht="48" spans="1:17">
      <c r="A20" s="68">
        <v>2</v>
      </c>
      <c r="B20" s="68" t="s">
        <v>97</v>
      </c>
      <c r="C20" s="69" t="s">
        <v>98</v>
      </c>
      <c r="D20" s="70" t="s">
        <v>99</v>
      </c>
      <c r="E20" s="68" t="s">
        <v>93</v>
      </c>
      <c r="F20" s="74" t="s">
        <v>100</v>
      </c>
      <c r="G20" s="75">
        <v>10000</v>
      </c>
      <c r="H20" s="72">
        <v>0</v>
      </c>
      <c r="I20" s="72" t="s">
        <v>101</v>
      </c>
      <c r="J20" s="72" t="s">
        <v>102</v>
      </c>
      <c r="K20" s="72" t="s">
        <v>26</v>
      </c>
      <c r="L20" s="72"/>
      <c r="M20" s="72" t="s">
        <v>103</v>
      </c>
      <c r="N20" s="72" t="s">
        <v>104</v>
      </c>
      <c r="O20" s="73">
        <v>46539</v>
      </c>
      <c r="P20" s="68" t="s">
        <v>36</v>
      </c>
      <c r="Q20" s="68" t="s">
        <v>93</v>
      </c>
    </row>
    <row r="21" ht="49.5" spans="1:17">
      <c r="A21" s="68">
        <v>3</v>
      </c>
      <c r="B21" s="68" t="s">
        <v>105</v>
      </c>
      <c r="C21" s="69" t="s">
        <v>106</v>
      </c>
      <c r="D21" s="70" t="s">
        <v>99</v>
      </c>
      <c r="E21" s="68" t="s">
        <v>93</v>
      </c>
      <c r="F21" s="74" t="s">
        <v>107</v>
      </c>
      <c r="G21" s="76">
        <v>140000</v>
      </c>
      <c r="H21" s="72">
        <v>0</v>
      </c>
      <c r="I21" s="77">
        <v>30000</v>
      </c>
      <c r="J21" s="72" t="s">
        <v>108</v>
      </c>
      <c r="K21" s="72" t="s">
        <v>26</v>
      </c>
      <c r="L21" s="72"/>
      <c r="M21" s="72" t="s">
        <v>109</v>
      </c>
      <c r="N21" s="72" t="s">
        <v>110</v>
      </c>
      <c r="O21" s="73">
        <v>46722</v>
      </c>
      <c r="P21" s="68" t="s">
        <v>36</v>
      </c>
      <c r="Q21" s="68" t="s">
        <v>93</v>
      </c>
    </row>
    <row r="22" ht="48" spans="1:17">
      <c r="A22" s="68">
        <v>4</v>
      </c>
      <c r="B22" s="68" t="s">
        <v>48</v>
      </c>
      <c r="C22" s="69" t="s">
        <v>111</v>
      </c>
      <c r="D22" s="69" t="s">
        <v>112</v>
      </c>
      <c r="E22" s="68" t="s">
        <v>93</v>
      </c>
      <c r="F22" s="74" t="s">
        <v>113</v>
      </c>
      <c r="G22" s="78">
        <v>20000</v>
      </c>
      <c r="H22" s="72">
        <v>500</v>
      </c>
      <c r="I22" s="72" t="s">
        <v>114</v>
      </c>
      <c r="J22" s="72" t="s">
        <v>115</v>
      </c>
      <c r="K22" s="72" t="s">
        <v>26</v>
      </c>
      <c r="L22" s="72"/>
      <c r="M22" s="72" t="s">
        <v>116</v>
      </c>
      <c r="N22" s="72" t="s">
        <v>117</v>
      </c>
      <c r="O22" s="73">
        <v>46722</v>
      </c>
      <c r="P22" s="68" t="s">
        <v>36</v>
      </c>
      <c r="Q22" s="68" t="s">
        <v>93</v>
      </c>
    </row>
    <row r="23" ht="48" spans="1:17">
      <c r="A23" s="68">
        <v>5</v>
      </c>
      <c r="B23" s="68" t="s">
        <v>118</v>
      </c>
      <c r="C23" s="68" t="s">
        <v>119</v>
      </c>
      <c r="D23" s="68" t="s">
        <v>120</v>
      </c>
      <c r="E23" s="68" t="s">
        <v>93</v>
      </c>
      <c r="F23" s="74" t="s">
        <v>121</v>
      </c>
      <c r="G23" s="72">
        <v>11400</v>
      </c>
      <c r="H23" s="72">
        <v>1400</v>
      </c>
      <c r="I23" s="72">
        <v>10000</v>
      </c>
      <c r="J23" s="72">
        <v>1710</v>
      </c>
      <c r="K23" s="72" t="s">
        <v>26</v>
      </c>
      <c r="L23" s="72"/>
      <c r="M23" s="72">
        <v>1710</v>
      </c>
      <c r="N23" s="72" t="s">
        <v>122</v>
      </c>
      <c r="O23" s="72" t="s">
        <v>123</v>
      </c>
      <c r="P23" s="74" t="s">
        <v>36</v>
      </c>
      <c r="Q23" s="68" t="s">
        <v>93</v>
      </c>
    </row>
    <row r="24" ht="48" spans="1:17">
      <c r="A24" s="68">
        <v>6</v>
      </c>
      <c r="B24" s="79" t="s">
        <v>124</v>
      </c>
      <c r="C24" s="68" t="s">
        <v>125</v>
      </c>
      <c r="D24" s="68" t="s">
        <v>126</v>
      </c>
      <c r="E24" s="68" t="s">
        <v>93</v>
      </c>
      <c r="F24" s="68" t="s">
        <v>127</v>
      </c>
      <c r="G24" s="68">
        <v>5174</v>
      </c>
      <c r="H24" s="68">
        <v>127</v>
      </c>
      <c r="I24" s="68">
        <v>3660</v>
      </c>
      <c r="J24" s="68">
        <v>2069</v>
      </c>
      <c r="K24" s="68" t="s">
        <v>26</v>
      </c>
      <c r="L24" s="68">
        <v>0</v>
      </c>
      <c r="M24" s="68">
        <v>2069</v>
      </c>
      <c r="N24" s="73">
        <v>45901</v>
      </c>
      <c r="O24" s="73">
        <v>46722</v>
      </c>
      <c r="P24" s="68" t="s">
        <v>128</v>
      </c>
      <c r="Q24" s="68" t="s">
        <v>93</v>
      </c>
    </row>
    <row r="25" ht="36" spans="1:17">
      <c r="A25" s="68">
        <v>7</v>
      </c>
      <c r="B25" s="80" t="s">
        <v>129</v>
      </c>
      <c r="C25" s="81" t="s">
        <v>130</v>
      </c>
      <c r="D25" s="80" t="s">
        <v>131</v>
      </c>
      <c r="E25" s="68" t="s">
        <v>93</v>
      </c>
      <c r="F25" s="68" t="s">
        <v>132</v>
      </c>
      <c r="G25" s="82">
        <v>113991.3</v>
      </c>
      <c r="H25" s="82">
        <v>20000</v>
      </c>
      <c r="I25" s="82">
        <v>20000</v>
      </c>
      <c r="J25" s="82">
        <v>113991.3</v>
      </c>
      <c r="K25" s="83" t="s">
        <v>26</v>
      </c>
      <c r="L25" s="83">
        <v>0</v>
      </c>
      <c r="M25" s="83">
        <v>45596.52</v>
      </c>
      <c r="N25" s="84">
        <v>2024.1</v>
      </c>
      <c r="O25" s="80">
        <v>2026.6</v>
      </c>
      <c r="P25" s="83" t="s">
        <v>27</v>
      </c>
      <c r="Q25" s="68" t="s">
        <v>93</v>
      </c>
    </row>
    <row r="26" ht="60" spans="1:17">
      <c r="A26" s="68">
        <v>8</v>
      </c>
      <c r="B26" s="85" t="s">
        <v>133</v>
      </c>
      <c r="C26" s="85" t="s">
        <v>134</v>
      </c>
      <c r="D26" s="85" t="s">
        <v>135</v>
      </c>
      <c r="E26" s="68" t="s">
        <v>93</v>
      </c>
      <c r="F26" s="85" t="s">
        <v>136</v>
      </c>
      <c r="G26" s="86">
        <v>299114</v>
      </c>
      <c r="H26" s="86">
        <v>180400</v>
      </c>
      <c r="I26" s="86">
        <v>40000</v>
      </c>
      <c r="J26" s="86">
        <v>299114</v>
      </c>
      <c r="K26" s="83" t="s">
        <v>26</v>
      </c>
      <c r="L26" s="83">
        <v>0</v>
      </c>
      <c r="M26" s="83">
        <v>119645.6</v>
      </c>
      <c r="N26" s="85">
        <v>2024.09</v>
      </c>
      <c r="O26" s="85">
        <v>2027.05</v>
      </c>
      <c r="P26" s="83" t="s">
        <v>27</v>
      </c>
      <c r="Q26" s="68" t="s">
        <v>93</v>
      </c>
    </row>
    <row r="27" ht="48" spans="1:17">
      <c r="A27" s="68">
        <v>9</v>
      </c>
      <c r="B27" s="85" t="s">
        <v>137</v>
      </c>
      <c r="C27" s="85" t="s">
        <v>138</v>
      </c>
      <c r="D27" s="85" t="s">
        <v>139</v>
      </c>
      <c r="E27" s="68" t="s">
        <v>93</v>
      </c>
      <c r="F27" s="85" t="s">
        <v>140</v>
      </c>
      <c r="G27" s="86">
        <v>343287</v>
      </c>
      <c r="H27" s="86">
        <v>187377</v>
      </c>
      <c r="I27" s="86">
        <v>50000</v>
      </c>
      <c r="J27" s="86">
        <v>343287</v>
      </c>
      <c r="K27" s="83" t="s">
        <v>26</v>
      </c>
      <c r="L27" s="83">
        <v>0</v>
      </c>
      <c r="M27" s="83">
        <v>137314.8</v>
      </c>
      <c r="N27" s="85">
        <v>2024.09</v>
      </c>
      <c r="O27" s="85">
        <v>2027.05</v>
      </c>
      <c r="P27" s="83" t="s">
        <v>27</v>
      </c>
      <c r="Q27" s="68" t="s">
        <v>93</v>
      </c>
    </row>
    <row r="28" ht="36" spans="1:17">
      <c r="A28" s="68">
        <v>10</v>
      </c>
      <c r="B28" s="80" t="s">
        <v>141</v>
      </c>
      <c r="C28" s="80" t="s">
        <v>142</v>
      </c>
      <c r="D28" s="80" t="s">
        <v>143</v>
      </c>
      <c r="E28" s="68" t="s">
        <v>93</v>
      </c>
      <c r="F28" s="80" t="s">
        <v>144</v>
      </c>
      <c r="G28" s="82">
        <v>56016</v>
      </c>
      <c r="H28" s="83">
        <v>16000</v>
      </c>
      <c r="I28" s="83">
        <v>30000</v>
      </c>
      <c r="J28" s="82">
        <v>56016</v>
      </c>
      <c r="K28" s="83" t="s">
        <v>26</v>
      </c>
      <c r="L28" s="83">
        <v>0</v>
      </c>
      <c r="M28" s="83">
        <v>22406.4</v>
      </c>
      <c r="N28" s="80">
        <v>2023.07</v>
      </c>
      <c r="O28" s="80">
        <v>2025.12</v>
      </c>
      <c r="P28" s="83" t="s">
        <v>27</v>
      </c>
      <c r="Q28" s="68" t="s">
        <v>93</v>
      </c>
    </row>
    <row r="29" ht="36" spans="1:17">
      <c r="A29" s="68">
        <v>11</v>
      </c>
      <c r="B29" s="68" t="s">
        <v>145</v>
      </c>
      <c r="C29" s="68" t="s">
        <v>146</v>
      </c>
      <c r="D29" s="68" t="s">
        <v>147</v>
      </c>
      <c r="E29" s="68" t="s">
        <v>93</v>
      </c>
      <c r="F29" s="68" t="s">
        <v>148</v>
      </c>
      <c r="G29" s="74">
        <v>44280</v>
      </c>
      <c r="H29" s="74">
        <v>2000</v>
      </c>
      <c r="I29" s="74">
        <v>10000</v>
      </c>
      <c r="J29" s="74">
        <v>17700</v>
      </c>
      <c r="K29" s="74" t="s">
        <v>26</v>
      </c>
      <c r="L29" s="74">
        <v>0</v>
      </c>
      <c r="M29" s="74">
        <v>17700</v>
      </c>
      <c r="N29" s="87">
        <v>45870</v>
      </c>
      <c r="O29" s="73">
        <v>46722</v>
      </c>
      <c r="P29" s="68" t="s">
        <v>149</v>
      </c>
      <c r="Q29" s="68" t="s">
        <v>93</v>
      </c>
    </row>
    <row r="30" ht="36" spans="1:17">
      <c r="A30" s="68">
        <v>12</v>
      </c>
      <c r="B30" s="68" t="s">
        <v>150</v>
      </c>
      <c r="C30" s="68" t="s">
        <v>151</v>
      </c>
      <c r="D30" s="68" t="s">
        <v>152</v>
      </c>
      <c r="E30" s="68" t="s">
        <v>93</v>
      </c>
      <c r="F30" s="74" t="s">
        <v>153</v>
      </c>
      <c r="G30" s="68">
        <v>3000</v>
      </c>
      <c r="H30" s="68">
        <v>600</v>
      </c>
      <c r="I30" s="68">
        <v>1800</v>
      </c>
      <c r="J30" s="68">
        <v>1200</v>
      </c>
      <c r="K30" s="68" t="s">
        <v>26</v>
      </c>
      <c r="L30" s="74">
        <v>0</v>
      </c>
      <c r="M30" s="68">
        <v>1200</v>
      </c>
      <c r="N30" s="88">
        <v>45809</v>
      </c>
      <c r="O30" s="88">
        <v>46722</v>
      </c>
      <c r="P30" s="89" t="s">
        <v>36</v>
      </c>
      <c r="Q30" s="68" t="s">
        <v>93</v>
      </c>
    </row>
    <row r="31" ht="48" spans="1:17">
      <c r="A31" s="68">
        <v>13</v>
      </c>
      <c r="B31" s="68" t="s">
        <v>154</v>
      </c>
      <c r="C31" s="68" t="s">
        <v>155</v>
      </c>
      <c r="D31" s="68" t="s">
        <v>152</v>
      </c>
      <c r="E31" s="68" t="s">
        <v>93</v>
      </c>
      <c r="F31" s="74" t="s">
        <v>156</v>
      </c>
      <c r="G31" s="68">
        <v>2100</v>
      </c>
      <c r="H31" s="68">
        <v>420</v>
      </c>
      <c r="I31" s="68">
        <v>1260</v>
      </c>
      <c r="J31" s="68">
        <v>840</v>
      </c>
      <c r="K31" s="68" t="s">
        <v>26</v>
      </c>
      <c r="L31" s="74">
        <v>0</v>
      </c>
      <c r="M31" s="68">
        <v>840</v>
      </c>
      <c r="N31" s="88">
        <v>45809</v>
      </c>
      <c r="O31" s="88">
        <v>46722</v>
      </c>
      <c r="P31" s="89" t="s">
        <v>36</v>
      </c>
      <c r="Q31" s="68" t="s">
        <v>93</v>
      </c>
    </row>
    <row r="32" ht="72" spans="1:17">
      <c r="A32" s="68">
        <v>14</v>
      </c>
      <c r="B32" s="68" t="s">
        <v>157</v>
      </c>
      <c r="C32" s="68" t="s">
        <v>158</v>
      </c>
      <c r="D32" s="68" t="s">
        <v>152</v>
      </c>
      <c r="E32" s="68" t="s">
        <v>93</v>
      </c>
      <c r="F32" s="74" t="s">
        <v>159</v>
      </c>
      <c r="G32" s="68">
        <v>5500</v>
      </c>
      <c r="H32" s="68">
        <v>1100</v>
      </c>
      <c r="I32" s="68">
        <v>3300</v>
      </c>
      <c r="J32" s="68">
        <v>2200</v>
      </c>
      <c r="K32" s="68" t="s">
        <v>26</v>
      </c>
      <c r="L32" s="74">
        <v>0</v>
      </c>
      <c r="M32" s="68">
        <v>2200</v>
      </c>
      <c r="N32" s="88">
        <v>45809</v>
      </c>
      <c r="O32" s="88">
        <v>46722</v>
      </c>
      <c r="P32" s="89" t="s">
        <v>36</v>
      </c>
      <c r="Q32" s="68" t="s">
        <v>93</v>
      </c>
    </row>
    <row r="33" ht="42.75" spans="1:18">
      <c r="A33" s="68">
        <v>15</v>
      </c>
      <c r="B33" s="68" t="s">
        <v>160</v>
      </c>
      <c r="C33" s="68" t="s">
        <v>161</v>
      </c>
      <c r="D33" s="68" t="s">
        <v>162</v>
      </c>
      <c r="E33" s="68" t="s">
        <v>93</v>
      </c>
      <c r="F33" s="68" t="s">
        <v>163</v>
      </c>
      <c r="G33" s="74">
        <v>85000</v>
      </c>
      <c r="H33" s="74">
        <v>30000</v>
      </c>
      <c r="I33" s="74">
        <v>50000</v>
      </c>
      <c r="J33" s="74">
        <v>20000</v>
      </c>
      <c r="K33" s="90" t="s">
        <v>26</v>
      </c>
      <c r="L33" s="74">
        <v>0</v>
      </c>
      <c r="M33" s="74">
        <v>20000</v>
      </c>
      <c r="N33" s="87">
        <v>45433</v>
      </c>
      <c r="O33" s="91" t="s">
        <v>164</v>
      </c>
      <c r="P33" s="68" t="s">
        <v>36</v>
      </c>
      <c r="Q33" s="68" t="s">
        <v>93</v>
      </c>
      <c r="R33" s="92" t="s">
        <v>165</v>
      </c>
    </row>
    <row r="34" ht="108" spans="1:18">
      <c r="A34" s="68">
        <v>16</v>
      </c>
      <c r="B34" s="89" t="s">
        <v>166</v>
      </c>
      <c r="C34" s="89" t="s">
        <v>167</v>
      </c>
      <c r="D34" s="89" t="s">
        <v>168</v>
      </c>
      <c r="E34" s="68" t="s">
        <v>93</v>
      </c>
      <c r="F34" s="89" t="s">
        <v>169</v>
      </c>
      <c r="G34" s="93">
        <v>128000</v>
      </c>
      <c r="H34" s="93">
        <v>1846.74</v>
      </c>
      <c r="I34" s="93">
        <v>47000</v>
      </c>
      <c r="J34" s="93">
        <v>128000</v>
      </c>
      <c r="K34" s="93" t="s">
        <v>26</v>
      </c>
      <c r="L34" s="93" t="s">
        <v>26</v>
      </c>
      <c r="M34" s="93">
        <v>19200</v>
      </c>
      <c r="N34" s="94">
        <v>46143</v>
      </c>
      <c r="O34" s="88">
        <v>47239</v>
      </c>
      <c r="P34" s="93" t="s">
        <v>36</v>
      </c>
      <c r="Q34" s="68" t="s">
        <v>93</v>
      </c>
    </row>
    <row r="35" ht="24" spans="1:18">
      <c r="A35" s="68">
        <v>17</v>
      </c>
      <c r="B35" s="68" t="s">
        <v>48</v>
      </c>
      <c r="C35" s="68" t="s">
        <v>170</v>
      </c>
      <c r="D35" s="68" t="s">
        <v>171</v>
      </c>
      <c r="E35" s="68" t="s">
        <v>93</v>
      </c>
      <c r="F35" s="68" t="s">
        <v>172</v>
      </c>
      <c r="G35" s="74">
        <v>15000</v>
      </c>
      <c r="H35" s="74">
        <v>0</v>
      </c>
      <c r="I35" s="74">
        <v>2000</v>
      </c>
      <c r="J35" s="74">
        <v>15000</v>
      </c>
      <c r="K35" s="90" t="s">
        <v>26</v>
      </c>
      <c r="L35" s="74">
        <v>0</v>
      </c>
      <c r="M35" s="74">
        <v>1000</v>
      </c>
      <c r="N35" s="95">
        <v>46296</v>
      </c>
      <c r="O35" s="95">
        <v>47088</v>
      </c>
      <c r="P35" s="68" t="s">
        <v>36</v>
      </c>
      <c r="Q35" s="68" t="s">
        <v>93</v>
      </c>
    </row>
    <row r="36" ht="24" spans="1:18">
      <c r="A36" s="68">
        <v>18</v>
      </c>
      <c r="B36" s="68" t="s">
        <v>48</v>
      </c>
      <c r="C36" s="68" t="s">
        <v>173</v>
      </c>
      <c r="D36" s="68" t="s">
        <v>171</v>
      </c>
      <c r="E36" s="68" t="s">
        <v>93</v>
      </c>
      <c r="F36" s="74" t="s">
        <v>174</v>
      </c>
      <c r="G36" s="68">
        <v>3908</v>
      </c>
      <c r="H36" s="74">
        <v>0</v>
      </c>
      <c r="I36" s="74">
        <v>2000</v>
      </c>
      <c r="J36" s="74">
        <v>3908</v>
      </c>
      <c r="K36" s="90" t="s">
        <v>26</v>
      </c>
      <c r="L36" s="74">
        <v>0</v>
      </c>
      <c r="M36" s="74">
        <v>1000</v>
      </c>
      <c r="N36" s="95">
        <v>46296</v>
      </c>
      <c r="O36" s="95">
        <v>46722</v>
      </c>
      <c r="P36" s="68" t="s">
        <v>36</v>
      </c>
      <c r="Q36" s="68" t="s">
        <v>93</v>
      </c>
    </row>
    <row r="37" ht="48" spans="1:18">
      <c r="A37" s="68">
        <v>20</v>
      </c>
      <c r="B37" s="96" t="s">
        <v>175</v>
      </c>
      <c r="C37" s="96" t="s">
        <v>176</v>
      </c>
      <c r="D37" s="77" t="s">
        <v>177</v>
      </c>
      <c r="E37" s="68" t="s">
        <v>93</v>
      </c>
      <c r="F37" s="96" t="s">
        <v>178</v>
      </c>
      <c r="G37" s="96">
        <v>62582</v>
      </c>
      <c r="H37" s="97">
        <v>1300</v>
      </c>
      <c r="I37" s="97">
        <v>6500</v>
      </c>
      <c r="J37" s="96">
        <v>62582</v>
      </c>
      <c r="K37" s="68" t="s">
        <v>26</v>
      </c>
      <c r="L37" s="68">
        <v>0</v>
      </c>
      <c r="M37" s="96">
        <v>25033</v>
      </c>
      <c r="N37" s="87">
        <v>46024</v>
      </c>
      <c r="O37" s="73">
        <v>47118</v>
      </c>
      <c r="P37" s="68" t="s">
        <v>149</v>
      </c>
      <c r="Q37" s="68" t="s">
        <v>93</v>
      </c>
    </row>
    <row r="38" ht="85.5" spans="1:18">
      <c r="A38" s="98">
        <v>21</v>
      </c>
      <c r="B38" s="99" t="s">
        <v>179</v>
      </c>
      <c r="C38" s="100" t="s">
        <v>180</v>
      </c>
      <c r="D38" s="100" t="s">
        <v>181</v>
      </c>
      <c r="E38" s="98" t="s">
        <v>93</v>
      </c>
      <c r="F38" s="101" t="s">
        <v>182</v>
      </c>
      <c r="G38" s="99">
        <v>15393.8</v>
      </c>
      <c r="H38" s="99">
        <v>100</v>
      </c>
      <c r="I38" s="99">
        <v>10000</v>
      </c>
      <c r="J38" s="99">
        <v>14974.8</v>
      </c>
      <c r="K38" s="99" t="s">
        <v>26</v>
      </c>
      <c r="L38" s="99">
        <v>0</v>
      </c>
      <c r="M38" s="99">
        <v>2246</v>
      </c>
      <c r="N38" s="102">
        <v>45992</v>
      </c>
      <c r="O38" s="102">
        <v>46357</v>
      </c>
      <c r="P38" s="99" t="s">
        <v>36</v>
      </c>
      <c r="Q38" s="98" t="s">
        <v>93</v>
      </c>
    </row>
    <row r="39" ht="42.75" spans="1:18">
      <c r="A39" s="68">
        <v>22</v>
      </c>
      <c r="B39" s="33" t="s">
        <v>183</v>
      </c>
      <c r="C39" s="33" t="s">
        <v>184</v>
      </c>
      <c r="D39" s="33" t="s">
        <v>185</v>
      </c>
      <c r="E39" s="68" t="s">
        <v>93</v>
      </c>
      <c r="F39" s="33" t="s">
        <v>186</v>
      </c>
      <c r="G39" s="33">
        <v>226325</v>
      </c>
      <c r="H39" s="33">
        <v>0</v>
      </c>
      <c r="I39" s="33">
        <v>50000</v>
      </c>
      <c r="J39" s="33">
        <v>30000</v>
      </c>
      <c r="K39" s="33" t="s">
        <v>26</v>
      </c>
      <c r="L39" s="33">
        <v>0</v>
      </c>
      <c r="M39" s="33">
        <v>10000</v>
      </c>
      <c r="N39" s="33">
        <v>45962</v>
      </c>
      <c r="O39" s="33">
        <v>47027</v>
      </c>
      <c r="P39" s="33" t="s">
        <v>36</v>
      </c>
      <c r="Q39" s="65" t="s">
        <v>187</v>
      </c>
      <c r="R39" s="16"/>
    </row>
    <row r="40" ht="57" spans="1:18">
      <c r="A40" s="68">
        <v>23</v>
      </c>
      <c r="B40" s="33" t="s">
        <v>188</v>
      </c>
      <c r="C40" s="33" t="s">
        <v>189</v>
      </c>
      <c r="D40" s="33" t="s">
        <v>165</v>
      </c>
      <c r="E40" s="68" t="s">
        <v>93</v>
      </c>
      <c r="F40" s="33" t="s">
        <v>190</v>
      </c>
      <c r="G40" s="33">
        <v>146746.3</v>
      </c>
      <c r="H40" s="33">
        <v>1100</v>
      </c>
      <c r="I40" s="33">
        <v>86000</v>
      </c>
      <c r="J40" s="33">
        <v>114000</v>
      </c>
      <c r="K40" s="33" t="s">
        <v>26</v>
      </c>
      <c r="L40" s="33">
        <v>0</v>
      </c>
      <c r="M40" s="33">
        <v>29200</v>
      </c>
      <c r="N40" s="33">
        <v>45931</v>
      </c>
      <c r="O40" s="33">
        <v>47453</v>
      </c>
      <c r="P40" s="33" t="s">
        <v>36</v>
      </c>
      <c r="Q40" s="65" t="s">
        <v>187</v>
      </c>
      <c r="R40" s="92" t="s">
        <v>165</v>
      </c>
    </row>
    <row r="41" ht="57" spans="1:18">
      <c r="A41" s="103">
        <v>25</v>
      </c>
      <c r="B41" s="104" t="s">
        <v>191</v>
      </c>
      <c r="C41" s="104" t="s">
        <v>192</v>
      </c>
      <c r="D41" s="104" t="s">
        <v>193</v>
      </c>
      <c r="E41" s="103" t="s">
        <v>93</v>
      </c>
      <c r="F41" s="104" t="s">
        <v>194</v>
      </c>
      <c r="G41" s="104">
        <v>4000</v>
      </c>
      <c r="H41" s="104">
        <v>1500</v>
      </c>
      <c r="I41" s="104">
        <v>4000</v>
      </c>
      <c r="J41" s="104">
        <v>360</v>
      </c>
      <c r="K41" s="104" t="s">
        <v>26</v>
      </c>
      <c r="L41" s="104">
        <v>0</v>
      </c>
      <c r="M41" s="104">
        <v>360</v>
      </c>
      <c r="N41" s="105">
        <v>45839</v>
      </c>
      <c r="O41" s="105">
        <v>46143</v>
      </c>
      <c r="P41" s="104" t="s">
        <v>36</v>
      </c>
      <c r="Q41" s="25" t="s">
        <v>187</v>
      </c>
    </row>
    <row r="42" ht="57" spans="1:18">
      <c r="A42" s="68">
        <v>26</v>
      </c>
      <c r="B42" s="33" t="s">
        <v>195</v>
      </c>
      <c r="C42" s="33" t="s">
        <v>196</v>
      </c>
      <c r="D42" s="33" t="s">
        <v>193</v>
      </c>
      <c r="E42" s="68" t="s">
        <v>93</v>
      </c>
      <c r="F42" s="33" t="s">
        <v>197</v>
      </c>
      <c r="G42" s="33">
        <v>9880</v>
      </c>
      <c r="H42" s="33">
        <v>3000</v>
      </c>
      <c r="I42" s="33">
        <v>9880</v>
      </c>
      <c r="J42" s="33">
        <v>0</v>
      </c>
      <c r="K42" s="33" t="s">
        <v>26</v>
      </c>
      <c r="L42" s="33">
        <v>0</v>
      </c>
      <c r="M42" s="33">
        <v>2000</v>
      </c>
      <c r="N42" s="88">
        <v>45839</v>
      </c>
      <c r="O42" s="88">
        <v>46296</v>
      </c>
      <c r="P42" s="33" t="s">
        <v>36</v>
      </c>
      <c r="Q42" s="25" t="s">
        <v>187</v>
      </c>
    </row>
    <row r="43" ht="67.5" spans="1:18">
      <c r="A43" s="68">
        <v>27</v>
      </c>
      <c r="B43" s="106" t="s">
        <v>198</v>
      </c>
      <c r="C43" s="107" t="s">
        <v>199</v>
      </c>
      <c r="D43" s="107" t="s">
        <v>200</v>
      </c>
      <c r="E43" s="68" t="s">
        <v>93</v>
      </c>
      <c r="F43" s="107" t="s">
        <v>201</v>
      </c>
      <c r="G43" s="108">
        <v>166965</v>
      </c>
      <c r="H43" s="108">
        <v>94087.8236</v>
      </c>
      <c r="I43" s="108">
        <v>30000</v>
      </c>
      <c r="J43" s="108">
        <v>20000</v>
      </c>
      <c r="K43" s="108" t="s">
        <v>26</v>
      </c>
      <c r="L43" s="108">
        <v>0</v>
      </c>
      <c r="M43" s="109">
        <v>8000</v>
      </c>
      <c r="N43" s="110">
        <v>44652</v>
      </c>
      <c r="O43" s="111">
        <v>46357</v>
      </c>
      <c r="P43" s="108" t="s">
        <v>27</v>
      </c>
      <c r="Q43" s="68" t="s">
        <v>93</v>
      </c>
    </row>
    <row r="44" ht="40.5" spans="1:18">
      <c r="A44" s="68">
        <v>28</v>
      </c>
      <c r="B44" s="106" t="s">
        <v>48</v>
      </c>
      <c r="C44" s="107" t="s">
        <v>202</v>
      </c>
      <c r="D44" s="107" t="s">
        <v>200</v>
      </c>
      <c r="E44" s="68" t="s">
        <v>93</v>
      </c>
      <c r="F44" s="107" t="s">
        <v>203</v>
      </c>
      <c r="G44" s="108">
        <v>2500</v>
      </c>
      <c r="H44" s="108">
        <v>30</v>
      </c>
      <c r="I44" s="108">
        <v>1000</v>
      </c>
      <c r="J44" s="108">
        <v>2500</v>
      </c>
      <c r="K44" s="108" t="s">
        <v>26</v>
      </c>
      <c r="L44" s="108">
        <v>0</v>
      </c>
      <c r="M44" s="109">
        <v>1000</v>
      </c>
      <c r="N44" s="112">
        <v>46174</v>
      </c>
      <c r="O44" s="112">
        <v>46722</v>
      </c>
      <c r="P44" s="108" t="s">
        <v>27</v>
      </c>
      <c r="Q44" s="68" t="s">
        <v>93</v>
      </c>
    </row>
    <row r="45" ht="54" spans="1:18">
      <c r="A45" s="68">
        <v>29</v>
      </c>
      <c r="B45" s="113" t="s">
        <v>204</v>
      </c>
      <c r="C45" s="114" t="s">
        <v>205</v>
      </c>
      <c r="D45" s="114" t="s">
        <v>206</v>
      </c>
      <c r="E45" s="68" t="s">
        <v>93</v>
      </c>
      <c r="F45" s="114" t="s">
        <v>207</v>
      </c>
      <c r="G45" s="108">
        <v>50000</v>
      </c>
      <c r="H45" s="108">
        <v>8600</v>
      </c>
      <c r="I45" s="108">
        <v>10000</v>
      </c>
      <c r="J45" s="108">
        <v>30000</v>
      </c>
      <c r="K45" s="108" t="s">
        <v>26</v>
      </c>
      <c r="L45" s="108">
        <v>0</v>
      </c>
      <c r="M45" s="115">
        <v>12000</v>
      </c>
      <c r="N45" s="116">
        <v>45717</v>
      </c>
      <c r="O45" s="116">
        <v>46722</v>
      </c>
      <c r="P45" s="117" t="s">
        <v>149</v>
      </c>
      <c r="Q45" s="68" t="s">
        <v>93</v>
      </c>
    </row>
    <row r="46" ht="70.5" spans="1:18">
      <c r="A46" s="68">
        <v>30</v>
      </c>
      <c r="B46" s="118" t="s">
        <v>208</v>
      </c>
      <c r="C46" s="107" t="s">
        <v>209</v>
      </c>
      <c r="D46" s="107" t="s">
        <v>210</v>
      </c>
      <c r="E46" s="68" t="s">
        <v>93</v>
      </c>
      <c r="F46" s="107" t="s">
        <v>211</v>
      </c>
      <c r="G46" s="108">
        <v>220000</v>
      </c>
      <c r="H46" s="108">
        <v>140000</v>
      </c>
      <c r="I46" s="108">
        <v>80000</v>
      </c>
      <c r="J46" s="108">
        <v>30000</v>
      </c>
      <c r="K46" s="108" t="s">
        <v>26</v>
      </c>
      <c r="L46" s="108">
        <v>0</v>
      </c>
      <c r="M46" s="119">
        <v>12000</v>
      </c>
      <c r="N46" s="116">
        <v>45323</v>
      </c>
      <c r="O46" s="116">
        <v>46357</v>
      </c>
      <c r="P46" s="114" t="s">
        <v>27</v>
      </c>
      <c r="Q46" s="68" t="s">
        <v>93</v>
      </c>
    </row>
    <row r="47" ht="43.5" spans="1:18">
      <c r="A47" s="68">
        <v>31</v>
      </c>
      <c r="B47" s="118" t="s">
        <v>212</v>
      </c>
      <c r="C47" s="107" t="s">
        <v>213</v>
      </c>
      <c r="D47" s="107" t="s">
        <v>210</v>
      </c>
      <c r="E47" s="68" t="s">
        <v>93</v>
      </c>
      <c r="F47" s="114" t="s">
        <v>214</v>
      </c>
      <c r="G47" s="108">
        <v>100000</v>
      </c>
      <c r="H47" s="108">
        <v>35000</v>
      </c>
      <c r="I47" s="108">
        <v>40000</v>
      </c>
      <c r="J47" s="108">
        <v>20000</v>
      </c>
      <c r="K47" s="108" t="s">
        <v>26</v>
      </c>
      <c r="L47" s="108">
        <v>0</v>
      </c>
      <c r="M47" s="119">
        <v>8000</v>
      </c>
      <c r="N47" s="116">
        <v>45352</v>
      </c>
      <c r="O47" s="116">
        <v>46722</v>
      </c>
      <c r="P47" s="114" t="s">
        <v>27</v>
      </c>
      <c r="Q47" s="68" t="s">
        <v>93</v>
      </c>
    </row>
    <row r="48" ht="40.5" spans="1:18">
      <c r="A48" s="68">
        <v>32</v>
      </c>
      <c r="B48" s="118" t="s">
        <v>215</v>
      </c>
      <c r="C48" s="107" t="s">
        <v>216</v>
      </c>
      <c r="D48" s="107" t="s">
        <v>210</v>
      </c>
      <c r="E48" s="68" t="s">
        <v>93</v>
      </c>
      <c r="F48" s="107" t="s">
        <v>217</v>
      </c>
      <c r="G48" s="108">
        <v>690000</v>
      </c>
      <c r="H48" s="108">
        <v>30000</v>
      </c>
      <c r="I48" s="108">
        <v>50000</v>
      </c>
      <c r="J48" s="108">
        <v>100000</v>
      </c>
      <c r="K48" s="108" t="s">
        <v>26</v>
      </c>
      <c r="L48" s="108">
        <v>0</v>
      </c>
      <c r="M48" s="119">
        <v>40000</v>
      </c>
      <c r="N48" s="116">
        <v>45292</v>
      </c>
      <c r="O48" s="116">
        <v>46722</v>
      </c>
      <c r="P48" s="120" t="s">
        <v>27</v>
      </c>
      <c r="Q48" s="68" t="s">
        <v>93</v>
      </c>
    </row>
    <row r="49" ht="43.5" spans="1:18">
      <c r="A49" s="68">
        <v>33</v>
      </c>
      <c r="B49" s="107" t="s">
        <v>48</v>
      </c>
      <c r="C49" s="107" t="s">
        <v>218</v>
      </c>
      <c r="D49" s="107" t="s">
        <v>219</v>
      </c>
      <c r="E49" s="68" t="s">
        <v>93</v>
      </c>
      <c r="F49" s="121" t="s">
        <v>220</v>
      </c>
      <c r="G49" s="107">
        <v>74000</v>
      </c>
      <c r="H49" s="107">
        <v>0</v>
      </c>
      <c r="I49" s="107">
        <v>5000</v>
      </c>
      <c r="J49" s="107">
        <v>60000</v>
      </c>
      <c r="K49" s="107" t="s">
        <v>26</v>
      </c>
      <c r="L49" s="107">
        <v>0</v>
      </c>
      <c r="M49" s="107">
        <v>5000</v>
      </c>
      <c r="N49" s="116">
        <v>46174</v>
      </c>
      <c r="O49" s="116">
        <v>47270</v>
      </c>
      <c r="P49" s="107" t="s">
        <v>36</v>
      </c>
      <c r="Q49" s="68" t="s">
        <v>93</v>
      </c>
    </row>
    <row r="50" ht="128.25" spans="1:18">
      <c r="A50" s="68">
        <v>34</v>
      </c>
      <c r="B50" s="33" t="s">
        <v>221</v>
      </c>
      <c r="C50" s="33" t="s">
        <v>222</v>
      </c>
      <c r="D50" s="33" t="s">
        <v>223</v>
      </c>
      <c r="E50" s="68" t="s">
        <v>93</v>
      </c>
      <c r="F50" s="35" t="s">
        <v>224</v>
      </c>
      <c r="G50" s="33">
        <v>10228</v>
      </c>
      <c r="H50" s="36">
        <v>3607</v>
      </c>
      <c r="I50" s="36">
        <v>4221</v>
      </c>
      <c r="J50" s="36">
        <v>5100</v>
      </c>
      <c r="K50" s="36" t="s">
        <v>43</v>
      </c>
      <c r="L50" s="36">
        <v>3514</v>
      </c>
      <c r="M50" s="36">
        <v>1600</v>
      </c>
      <c r="N50" s="122">
        <v>45839</v>
      </c>
      <c r="O50" s="122">
        <v>46569</v>
      </c>
      <c r="P50" s="36" t="s">
        <v>27</v>
      </c>
      <c r="Q50" s="68" t="s">
        <v>93</v>
      </c>
    </row>
    <row r="51" ht="71.25" spans="1:18">
      <c r="A51" s="68">
        <v>35</v>
      </c>
      <c r="B51" s="33" t="s">
        <v>48</v>
      </c>
      <c r="C51" s="33" t="s">
        <v>225</v>
      </c>
      <c r="D51" s="33" t="s">
        <v>226</v>
      </c>
      <c r="E51" s="68" t="s">
        <v>93</v>
      </c>
      <c r="F51" s="35" t="s">
        <v>227</v>
      </c>
      <c r="G51" s="33">
        <v>9293</v>
      </c>
      <c r="H51" s="33">
        <v>30</v>
      </c>
      <c r="I51" s="33">
        <v>9293</v>
      </c>
      <c r="J51" s="33">
        <v>9293</v>
      </c>
      <c r="K51" s="33" t="s">
        <v>26</v>
      </c>
      <c r="L51" s="33">
        <v>0</v>
      </c>
      <c r="M51" s="33">
        <v>4645</v>
      </c>
      <c r="N51" s="34">
        <v>46143</v>
      </c>
      <c r="O51" s="34">
        <v>46357</v>
      </c>
      <c r="P51" s="33" t="s">
        <v>149</v>
      </c>
      <c r="Q51" s="68" t="s">
        <v>93</v>
      </c>
    </row>
    <row r="52" ht="85.5" spans="1:18">
      <c r="A52" s="68">
        <v>36</v>
      </c>
      <c r="B52" s="33" t="s">
        <v>48</v>
      </c>
      <c r="C52" s="33" t="s">
        <v>228</v>
      </c>
      <c r="D52" s="33" t="s">
        <v>226</v>
      </c>
      <c r="E52" s="68" t="s">
        <v>93</v>
      </c>
      <c r="F52" s="35" t="s">
        <v>229</v>
      </c>
      <c r="G52" s="33">
        <v>38200</v>
      </c>
      <c r="H52" s="33">
        <v>30</v>
      </c>
      <c r="I52" s="33">
        <v>4700</v>
      </c>
      <c r="J52" s="33">
        <v>36000</v>
      </c>
      <c r="K52" s="33" t="s">
        <v>26</v>
      </c>
      <c r="L52" s="33">
        <v>0</v>
      </c>
      <c r="M52" s="33">
        <v>18000</v>
      </c>
      <c r="N52" s="34">
        <v>46143</v>
      </c>
      <c r="O52" s="34">
        <v>46722</v>
      </c>
      <c r="P52" s="33" t="s">
        <v>149</v>
      </c>
      <c r="Q52" s="68" t="s">
        <v>93</v>
      </c>
    </row>
    <row r="53" ht="42.75" spans="1:18">
      <c r="A53" s="68">
        <v>37</v>
      </c>
      <c r="B53" s="33" t="s">
        <v>48</v>
      </c>
      <c r="C53" s="33" t="s">
        <v>230</v>
      </c>
      <c r="D53" s="33" t="s">
        <v>226</v>
      </c>
      <c r="E53" s="68" t="s">
        <v>93</v>
      </c>
      <c r="F53" s="33" t="s">
        <v>231</v>
      </c>
      <c r="G53" s="33">
        <v>4400</v>
      </c>
      <c r="H53" s="33">
        <v>30</v>
      </c>
      <c r="I53" s="33">
        <v>4400</v>
      </c>
      <c r="J53" s="33">
        <v>4400</v>
      </c>
      <c r="K53" s="33" t="s">
        <v>26</v>
      </c>
      <c r="L53" s="33">
        <v>0</v>
      </c>
      <c r="M53" s="33">
        <v>2200</v>
      </c>
      <c r="N53" s="34">
        <v>46143</v>
      </c>
      <c r="O53" s="34">
        <v>46357</v>
      </c>
      <c r="P53" s="33" t="s">
        <v>149</v>
      </c>
      <c r="Q53" s="68" t="s">
        <v>93</v>
      </c>
    </row>
    <row r="54" ht="71.25" spans="1:18">
      <c r="A54" s="43">
        <v>1</v>
      </c>
      <c r="B54" s="43" t="s">
        <v>232</v>
      </c>
      <c r="C54" s="33" t="s">
        <v>233</v>
      </c>
      <c r="D54" s="33" t="s">
        <v>234</v>
      </c>
      <c r="E54" s="33" t="s">
        <v>235</v>
      </c>
      <c r="F54" s="33" t="s">
        <v>236</v>
      </c>
      <c r="G54" s="45">
        <v>45000</v>
      </c>
      <c r="H54" s="45">
        <v>0</v>
      </c>
      <c r="I54" s="45">
        <v>13000</v>
      </c>
      <c r="J54" s="45">
        <v>10000</v>
      </c>
      <c r="K54" s="33" t="s">
        <v>43</v>
      </c>
      <c r="L54" s="45">
        <v>0</v>
      </c>
      <c r="M54" s="45">
        <v>10000</v>
      </c>
      <c r="N54" s="34">
        <v>46296</v>
      </c>
      <c r="O54" s="34">
        <v>46997</v>
      </c>
      <c r="P54" s="123" t="s">
        <v>36</v>
      </c>
      <c r="Q54" s="25" t="s">
        <v>237</v>
      </c>
    </row>
    <row r="55" ht="72.75" spans="1:18">
      <c r="A55" s="43">
        <v>1</v>
      </c>
      <c r="B55" s="43" t="s">
        <v>238</v>
      </c>
      <c r="C55" s="33" t="s">
        <v>239</v>
      </c>
      <c r="D55" s="33" t="s">
        <v>240</v>
      </c>
      <c r="E55" s="33" t="s">
        <v>241</v>
      </c>
      <c r="F55" s="44" t="s">
        <v>242</v>
      </c>
      <c r="G55" s="60">
        <v>105709</v>
      </c>
      <c r="H55" s="60">
        <v>13355</v>
      </c>
      <c r="I55" s="60">
        <v>27700</v>
      </c>
      <c r="J55" s="60">
        <v>37445</v>
      </c>
      <c r="K55" s="124" t="s">
        <v>26</v>
      </c>
      <c r="L55" s="60">
        <v>0</v>
      </c>
      <c r="M55" s="60">
        <v>11080</v>
      </c>
      <c r="N55" s="47">
        <v>45658</v>
      </c>
      <c r="O55" s="47">
        <v>46722</v>
      </c>
      <c r="P55" s="33" t="s">
        <v>36</v>
      </c>
      <c r="Q55" s="125" t="s">
        <v>240</v>
      </c>
    </row>
    <row r="56" ht="57" spans="1:18">
      <c r="A56" s="43">
        <v>2</v>
      </c>
      <c r="B56" s="43" t="s">
        <v>243</v>
      </c>
      <c r="C56" s="33" t="s">
        <v>244</v>
      </c>
      <c r="D56" s="33" t="s">
        <v>240</v>
      </c>
      <c r="E56" s="33" t="s">
        <v>241</v>
      </c>
      <c r="F56" s="44" t="s">
        <v>245</v>
      </c>
      <c r="G56" s="60">
        <v>11669.7</v>
      </c>
      <c r="H56" s="60">
        <v>3000</v>
      </c>
      <c r="I56" s="60">
        <v>5865.7</v>
      </c>
      <c r="J56" s="60">
        <v>11600</v>
      </c>
      <c r="K56" s="126" t="s">
        <v>26</v>
      </c>
      <c r="L56" s="60">
        <v>0</v>
      </c>
      <c r="M56" s="60">
        <v>2600</v>
      </c>
      <c r="N56" s="47">
        <v>45717</v>
      </c>
      <c r="O56" s="47">
        <v>46174</v>
      </c>
      <c r="P56" s="33" t="s">
        <v>27</v>
      </c>
      <c r="Q56" s="125" t="s">
        <v>240</v>
      </c>
    </row>
    <row r="57" ht="72.75" spans="1:18">
      <c r="A57" s="43">
        <v>3</v>
      </c>
      <c r="B57" s="43" t="s">
        <v>246</v>
      </c>
      <c r="C57" s="33" t="s">
        <v>247</v>
      </c>
      <c r="D57" s="33" t="s">
        <v>248</v>
      </c>
      <c r="E57" s="33" t="s">
        <v>241</v>
      </c>
      <c r="F57" s="44" t="s">
        <v>249</v>
      </c>
      <c r="G57" s="60">
        <v>100000</v>
      </c>
      <c r="H57" s="60">
        <v>0</v>
      </c>
      <c r="I57" s="60">
        <v>29936</v>
      </c>
      <c r="J57" s="60">
        <v>20000</v>
      </c>
      <c r="K57" s="126" t="s">
        <v>26</v>
      </c>
      <c r="L57" s="60">
        <v>0</v>
      </c>
      <c r="M57" s="60">
        <v>5000</v>
      </c>
      <c r="N57" s="45" t="s">
        <v>250</v>
      </c>
      <c r="O57" s="45" t="s">
        <v>251</v>
      </c>
      <c r="P57" s="33" t="s">
        <v>27</v>
      </c>
      <c r="Q57" s="125" t="s">
        <v>240</v>
      </c>
    </row>
    <row r="58" ht="85.5" spans="1:18">
      <c r="A58" s="43">
        <v>4</v>
      </c>
      <c r="B58" s="43" t="s">
        <v>252</v>
      </c>
      <c r="C58" s="33" t="s">
        <v>253</v>
      </c>
      <c r="D58" s="33" t="s">
        <v>240</v>
      </c>
      <c r="E58" s="33" t="s">
        <v>241</v>
      </c>
      <c r="F58" s="44" t="s">
        <v>254</v>
      </c>
      <c r="G58" s="60">
        <v>200000</v>
      </c>
      <c r="H58" s="60">
        <v>0</v>
      </c>
      <c r="I58" s="60">
        <v>40000</v>
      </c>
      <c r="J58" s="60">
        <v>30000</v>
      </c>
      <c r="K58" s="35" t="s">
        <v>26</v>
      </c>
      <c r="L58" s="60">
        <v>0</v>
      </c>
      <c r="M58" s="60">
        <v>6000</v>
      </c>
      <c r="N58" s="47">
        <v>46357</v>
      </c>
      <c r="O58" s="47">
        <v>47088</v>
      </c>
      <c r="P58" s="33" t="s">
        <v>36</v>
      </c>
      <c r="Q58" s="125" t="s">
        <v>240</v>
      </c>
    </row>
    <row r="59" ht="117" spans="1:18">
      <c r="A59" s="127">
        <v>5</v>
      </c>
      <c r="B59" s="128" t="s">
        <v>48</v>
      </c>
      <c r="C59" s="128" t="s">
        <v>255</v>
      </c>
      <c r="D59" s="128" t="s">
        <v>240</v>
      </c>
      <c r="E59" s="128" t="s">
        <v>241</v>
      </c>
      <c r="F59" s="129" t="s">
        <v>256</v>
      </c>
      <c r="G59" s="130">
        <v>106000</v>
      </c>
      <c r="H59" s="130">
        <v>13355</v>
      </c>
      <c r="I59" s="130">
        <v>20000</v>
      </c>
      <c r="J59" s="130">
        <v>106000</v>
      </c>
      <c r="K59" s="131" t="s">
        <v>26</v>
      </c>
      <c r="L59" s="130">
        <v>0</v>
      </c>
      <c r="M59" s="130">
        <v>8000</v>
      </c>
      <c r="N59" s="132">
        <v>45292</v>
      </c>
      <c r="O59" s="132">
        <v>46722</v>
      </c>
      <c r="P59" s="128" t="s">
        <v>36</v>
      </c>
      <c r="Q59" s="133" t="s">
        <v>240</v>
      </c>
    </row>
    <row r="60" ht="105.75" spans="1:18">
      <c r="A60" s="43">
        <v>3</v>
      </c>
      <c r="B60" s="92" t="s">
        <v>257</v>
      </c>
      <c r="C60" s="39" t="s">
        <v>258</v>
      </c>
      <c r="D60" s="92" t="s">
        <v>165</v>
      </c>
      <c r="E60" s="92" t="s">
        <v>259</v>
      </c>
      <c r="F60" s="134" t="s">
        <v>260</v>
      </c>
      <c r="G60" s="92">
        <v>80760.82</v>
      </c>
      <c r="H60" s="46">
        <v>0</v>
      </c>
      <c r="I60" s="46">
        <v>10000</v>
      </c>
      <c r="J60" s="46">
        <v>37600</v>
      </c>
      <c r="K60" s="46" t="s">
        <v>26</v>
      </c>
      <c r="L60" s="48">
        <v>0</v>
      </c>
      <c r="M60" s="46">
        <v>3000</v>
      </c>
      <c r="N60" s="135">
        <v>46082</v>
      </c>
      <c r="O60" s="135">
        <v>47088</v>
      </c>
      <c r="P60" s="39" t="s">
        <v>36</v>
      </c>
      <c r="Q60" s="92" t="s">
        <v>165</v>
      </c>
      <c r="R60" s="16"/>
    </row>
    <row r="61" ht="30" spans="1:18">
      <c r="A61" s="136">
        <v>1</v>
      </c>
      <c r="B61" s="104" t="s">
        <v>261</v>
      </c>
      <c r="C61" s="104" t="s">
        <v>261</v>
      </c>
      <c r="D61" s="104" t="s">
        <v>262</v>
      </c>
      <c r="E61" s="104" t="s">
        <v>241</v>
      </c>
      <c r="F61" s="104" t="s">
        <v>263</v>
      </c>
      <c r="G61" s="137">
        <v>55640.9</v>
      </c>
      <c r="H61" s="137">
        <v>20000</v>
      </c>
      <c r="I61" s="137">
        <v>12000</v>
      </c>
      <c r="J61" s="137">
        <v>55640.9</v>
      </c>
      <c r="K61" s="138" t="s">
        <v>264</v>
      </c>
      <c r="L61" s="137">
        <v>19169</v>
      </c>
      <c r="M61" s="137">
        <v>8651</v>
      </c>
      <c r="N61" s="139">
        <v>45809</v>
      </c>
      <c r="O61" s="139">
        <v>46631</v>
      </c>
      <c r="P61" s="104" t="s">
        <v>27</v>
      </c>
      <c r="Q61" s="25" t="s">
        <v>265</v>
      </c>
    </row>
    <row r="62" ht="219" spans="1:18">
      <c r="A62" s="43">
        <v>2</v>
      </c>
      <c r="B62" s="43" t="s">
        <v>266</v>
      </c>
      <c r="C62" s="43" t="s">
        <v>267</v>
      </c>
      <c r="D62" s="33" t="s">
        <v>268</v>
      </c>
      <c r="E62" s="33" t="s">
        <v>269</v>
      </c>
      <c r="F62" s="140" t="s">
        <v>270</v>
      </c>
      <c r="G62" s="141">
        <v>1550.03</v>
      </c>
      <c r="H62" s="142">
        <v>460</v>
      </c>
      <c r="I62" s="142">
        <v>140</v>
      </c>
      <c r="J62" s="45">
        <f>G62</f>
        <v>1550.03</v>
      </c>
      <c r="K62" s="64" t="s">
        <v>26</v>
      </c>
      <c r="L62" s="45">
        <v>0</v>
      </c>
      <c r="M62" s="45">
        <f>I62*0.5</f>
        <v>70</v>
      </c>
      <c r="N62" s="143">
        <v>45597</v>
      </c>
      <c r="O62" s="143">
        <v>47088</v>
      </c>
      <c r="P62" s="33" t="s">
        <v>27</v>
      </c>
      <c r="Q62" s="25" t="s">
        <v>265</v>
      </c>
    </row>
    <row r="63" ht="357.75" spans="1:18">
      <c r="A63" s="43">
        <v>3</v>
      </c>
      <c r="B63" s="33" t="s">
        <v>48</v>
      </c>
      <c r="C63" s="43" t="s">
        <v>271</v>
      </c>
      <c r="D63" s="33" t="s">
        <v>268</v>
      </c>
      <c r="E63" s="34" t="s">
        <v>272</v>
      </c>
      <c r="F63" s="140" t="s">
        <v>273</v>
      </c>
      <c r="G63" s="43">
        <f>1578+752</f>
        <v>2330</v>
      </c>
      <c r="H63" s="64">
        <v>79</v>
      </c>
      <c r="I63" s="64">
        <f>493+188</f>
        <v>681</v>
      </c>
      <c r="J63" s="45">
        <f>G63</f>
        <v>2330</v>
      </c>
      <c r="K63" s="64" t="s">
        <v>26</v>
      </c>
      <c r="L63" s="64">
        <v>0</v>
      </c>
      <c r="M63" s="45">
        <f>I63*0.5</f>
        <v>340.5</v>
      </c>
      <c r="N63" s="144" t="s">
        <v>274</v>
      </c>
      <c r="O63" s="144" t="s">
        <v>275</v>
      </c>
      <c r="P63" s="33" t="s">
        <v>27</v>
      </c>
      <c r="Q63" s="25" t="s">
        <v>265</v>
      </c>
    </row>
    <row r="64" ht="28.5" spans="1:18">
      <c r="A64" s="43">
        <v>4</v>
      </c>
      <c r="B64" s="145" t="s">
        <v>276</v>
      </c>
      <c r="C64" s="145" t="s">
        <v>277</v>
      </c>
      <c r="D64" s="145" t="s">
        <v>278</v>
      </c>
      <c r="E64" s="145" t="s">
        <v>279</v>
      </c>
      <c r="F64" s="145" t="s">
        <v>280</v>
      </c>
      <c r="G64" s="146">
        <v>4709</v>
      </c>
      <c r="H64" s="147">
        <v>0</v>
      </c>
      <c r="I64" s="146">
        <v>4709</v>
      </c>
      <c r="J64" s="147">
        <v>2985</v>
      </c>
      <c r="K64" s="147" t="s">
        <v>26</v>
      </c>
      <c r="L64" s="147">
        <v>0</v>
      </c>
      <c r="M64" s="147">
        <v>2985</v>
      </c>
      <c r="N64" s="148">
        <v>46052</v>
      </c>
      <c r="O64" s="148">
        <v>46387</v>
      </c>
      <c r="P64" s="145" t="s">
        <v>36</v>
      </c>
      <c r="Q64" s="25" t="s">
        <v>265</v>
      </c>
    </row>
    <row r="65" ht="28.5" spans="1:18">
      <c r="A65" s="43">
        <v>5</v>
      </c>
      <c r="B65" s="145" t="s">
        <v>281</v>
      </c>
      <c r="C65" s="145" t="s">
        <v>282</v>
      </c>
      <c r="D65" s="145" t="s">
        <v>283</v>
      </c>
      <c r="E65" s="148" t="s">
        <v>284</v>
      </c>
      <c r="F65" s="147" t="s">
        <v>285</v>
      </c>
      <c r="G65" s="146">
        <v>10911.04</v>
      </c>
      <c r="H65" s="147">
        <v>0</v>
      </c>
      <c r="I65" s="146">
        <v>10911.04</v>
      </c>
      <c r="J65" s="147">
        <v>7920</v>
      </c>
      <c r="K65" s="147" t="s">
        <v>26</v>
      </c>
      <c r="L65" s="147">
        <v>0</v>
      </c>
      <c r="M65" s="147">
        <v>7920</v>
      </c>
      <c r="N65" s="148">
        <v>46174</v>
      </c>
      <c r="O65" s="148">
        <v>46327</v>
      </c>
      <c r="P65" s="145" t="s">
        <v>36</v>
      </c>
      <c r="Q65" s="25" t="s">
        <v>265</v>
      </c>
    </row>
    <row r="66" ht="28.5" spans="1:18">
      <c r="A66" s="43">
        <v>6</v>
      </c>
      <c r="B66" s="145" t="s">
        <v>286</v>
      </c>
      <c r="C66" s="145" t="s">
        <v>287</v>
      </c>
      <c r="D66" s="145" t="s">
        <v>288</v>
      </c>
      <c r="E66" s="148" t="s">
        <v>269</v>
      </c>
      <c r="F66" s="147" t="s">
        <v>289</v>
      </c>
      <c r="G66" s="146">
        <v>658</v>
      </c>
      <c r="H66" s="147">
        <v>0</v>
      </c>
      <c r="I66" s="146">
        <v>658</v>
      </c>
      <c r="J66" s="147">
        <v>570</v>
      </c>
      <c r="K66" s="147" t="s">
        <v>26</v>
      </c>
      <c r="L66" s="147">
        <v>0</v>
      </c>
      <c r="M66" s="147">
        <v>570</v>
      </c>
      <c r="N66" s="148">
        <v>46143</v>
      </c>
      <c r="O66" s="148">
        <v>46387</v>
      </c>
      <c r="P66" s="145" t="s">
        <v>36</v>
      </c>
      <c r="Q66" s="25" t="s">
        <v>265</v>
      </c>
    </row>
    <row r="67" ht="28.5" spans="1:18">
      <c r="A67" s="43">
        <v>7</v>
      </c>
      <c r="B67" s="145" t="s">
        <v>290</v>
      </c>
      <c r="C67" s="145" t="s">
        <v>291</v>
      </c>
      <c r="D67" s="149" t="s">
        <v>292</v>
      </c>
      <c r="E67" s="145" t="s">
        <v>293</v>
      </c>
      <c r="F67" s="147" t="s">
        <v>294</v>
      </c>
      <c r="G67" s="146">
        <v>27390.99</v>
      </c>
      <c r="H67" s="147">
        <v>0</v>
      </c>
      <c r="I67" s="146">
        <v>27390.99</v>
      </c>
      <c r="J67" s="147">
        <v>19050</v>
      </c>
      <c r="K67" s="147" t="s">
        <v>26</v>
      </c>
      <c r="L67" s="147">
        <v>0</v>
      </c>
      <c r="M67" s="147">
        <v>19050</v>
      </c>
      <c r="N67" s="148">
        <v>46204</v>
      </c>
      <c r="O67" s="148">
        <v>46357</v>
      </c>
      <c r="P67" s="145" t="s">
        <v>36</v>
      </c>
      <c r="Q67" s="25" t="s">
        <v>265</v>
      </c>
    </row>
    <row r="68" ht="28.5" spans="1:18">
      <c r="A68" s="43">
        <v>8</v>
      </c>
      <c r="B68" s="145" t="s">
        <v>295</v>
      </c>
      <c r="C68" s="145" t="s">
        <v>296</v>
      </c>
      <c r="D68" s="145" t="s">
        <v>297</v>
      </c>
      <c r="E68" s="145" t="s">
        <v>24</v>
      </c>
      <c r="F68" s="147" t="s">
        <v>298</v>
      </c>
      <c r="G68" s="146">
        <v>11360</v>
      </c>
      <c r="H68" s="147">
        <v>0</v>
      </c>
      <c r="I68" s="146">
        <v>11360</v>
      </c>
      <c r="J68" s="147">
        <v>9630</v>
      </c>
      <c r="K68" s="147" t="s">
        <v>26</v>
      </c>
      <c r="L68" s="147">
        <v>0</v>
      </c>
      <c r="M68" s="147">
        <v>9630</v>
      </c>
      <c r="N68" s="148">
        <v>46174</v>
      </c>
      <c r="O68" s="148">
        <v>46387</v>
      </c>
      <c r="P68" s="145" t="s">
        <v>36</v>
      </c>
      <c r="Q68" s="25" t="s">
        <v>265</v>
      </c>
    </row>
    <row r="69" ht="28.5" spans="1:18">
      <c r="A69" s="43">
        <v>9</v>
      </c>
      <c r="B69" s="145" t="s">
        <v>299</v>
      </c>
      <c r="C69" s="145" t="s">
        <v>300</v>
      </c>
      <c r="D69" s="145" t="s">
        <v>301</v>
      </c>
      <c r="E69" s="145" t="s">
        <v>93</v>
      </c>
      <c r="F69" s="147" t="s">
        <v>302</v>
      </c>
      <c r="G69" s="146">
        <v>14053</v>
      </c>
      <c r="H69" s="147">
        <v>0</v>
      </c>
      <c r="I69" s="146">
        <v>14053</v>
      </c>
      <c r="J69" s="147">
        <v>9165</v>
      </c>
      <c r="K69" s="147" t="s">
        <v>26</v>
      </c>
      <c r="L69" s="147">
        <v>0</v>
      </c>
      <c r="M69" s="147">
        <v>9165</v>
      </c>
      <c r="N69" s="148">
        <v>46143</v>
      </c>
      <c r="O69" s="148">
        <v>46357</v>
      </c>
      <c r="P69" s="145" t="s">
        <v>36</v>
      </c>
      <c r="Q69" s="25" t="s">
        <v>265</v>
      </c>
    </row>
    <row r="70" ht="28.5" spans="1:18">
      <c r="A70" s="43">
        <v>10</v>
      </c>
      <c r="B70" s="145" t="s">
        <v>303</v>
      </c>
      <c r="C70" s="145" t="s">
        <v>304</v>
      </c>
      <c r="D70" s="145" t="s">
        <v>305</v>
      </c>
      <c r="E70" s="145" t="s">
        <v>65</v>
      </c>
      <c r="F70" s="147" t="s">
        <v>306</v>
      </c>
      <c r="G70" s="146">
        <v>846</v>
      </c>
      <c r="H70" s="147">
        <v>0</v>
      </c>
      <c r="I70" s="146">
        <v>846</v>
      </c>
      <c r="J70" s="147">
        <v>705</v>
      </c>
      <c r="K70" s="147" t="s">
        <v>26</v>
      </c>
      <c r="L70" s="147">
        <v>0</v>
      </c>
      <c r="M70" s="147">
        <v>705</v>
      </c>
      <c r="N70" s="148">
        <v>46296</v>
      </c>
      <c r="O70" s="148">
        <v>46327</v>
      </c>
      <c r="P70" s="145" t="s">
        <v>36</v>
      </c>
      <c r="Q70" s="25" t="s">
        <v>265</v>
      </c>
    </row>
    <row r="71" ht="28.5" spans="1:18">
      <c r="A71" s="43">
        <v>11</v>
      </c>
      <c r="B71" s="145" t="s">
        <v>307</v>
      </c>
      <c r="C71" s="145" t="s">
        <v>308</v>
      </c>
      <c r="D71" s="145" t="s">
        <v>309</v>
      </c>
      <c r="E71" s="145" t="s">
        <v>310</v>
      </c>
      <c r="F71" s="147" t="s">
        <v>311</v>
      </c>
      <c r="G71" s="146">
        <v>3678</v>
      </c>
      <c r="H71" s="147">
        <v>0</v>
      </c>
      <c r="I71" s="146">
        <v>3678</v>
      </c>
      <c r="J71" s="147">
        <v>3135</v>
      </c>
      <c r="K71" s="147" t="s">
        <v>26</v>
      </c>
      <c r="L71" s="147">
        <v>0</v>
      </c>
      <c r="M71" s="147">
        <v>3135</v>
      </c>
      <c r="N71" s="150">
        <v>46054</v>
      </c>
      <c r="O71" s="150">
        <v>46204</v>
      </c>
      <c r="P71" s="145" t="s">
        <v>36</v>
      </c>
      <c r="Q71" s="25" t="s">
        <v>265</v>
      </c>
    </row>
    <row r="72" ht="28.5" spans="1:18">
      <c r="A72" s="43">
        <v>12</v>
      </c>
      <c r="B72" s="148" t="s">
        <v>312</v>
      </c>
      <c r="C72" s="145" t="s">
        <v>313</v>
      </c>
      <c r="D72" s="148" t="s">
        <v>314</v>
      </c>
      <c r="E72" s="148" t="s">
        <v>315</v>
      </c>
      <c r="F72" s="147" t="s">
        <v>316</v>
      </c>
      <c r="G72" s="146">
        <v>94</v>
      </c>
      <c r="H72" s="147">
        <v>0</v>
      </c>
      <c r="I72" s="146">
        <v>94</v>
      </c>
      <c r="J72" s="147">
        <v>90</v>
      </c>
      <c r="K72" s="147" t="s">
        <v>26</v>
      </c>
      <c r="L72" s="147">
        <v>0</v>
      </c>
      <c r="M72" s="147">
        <v>90</v>
      </c>
      <c r="N72" s="148">
        <v>46266</v>
      </c>
      <c r="O72" s="148">
        <v>46357</v>
      </c>
      <c r="P72" s="145" t="s">
        <v>36</v>
      </c>
      <c r="Q72" s="25" t="s">
        <v>265</v>
      </c>
    </row>
    <row r="73" ht="28.5" spans="1:18">
      <c r="A73" s="43">
        <v>13</v>
      </c>
      <c r="B73" s="148" t="s">
        <v>317</v>
      </c>
      <c r="C73" s="145" t="s">
        <v>318</v>
      </c>
      <c r="D73" s="148" t="s">
        <v>319</v>
      </c>
      <c r="E73" s="151" t="s">
        <v>320</v>
      </c>
      <c r="F73" s="152" t="s">
        <v>321</v>
      </c>
      <c r="G73" s="146">
        <v>464</v>
      </c>
      <c r="H73" s="147">
        <v>0</v>
      </c>
      <c r="I73" s="146">
        <v>464</v>
      </c>
      <c r="J73" s="147">
        <v>435</v>
      </c>
      <c r="K73" s="147" t="s">
        <v>26</v>
      </c>
      <c r="L73" s="147">
        <v>0</v>
      </c>
      <c r="M73" s="147">
        <v>435</v>
      </c>
      <c r="N73" s="148">
        <v>46023</v>
      </c>
      <c r="O73" s="148">
        <v>46357</v>
      </c>
      <c r="P73" s="145" t="s">
        <v>36</v>
      </c>
      <c r="Q73" s="25" t="s">
        <v>265</v>
      </c>
    </row>
    <row r="74" ht="105.75" spans="1:18">
      <c r="A74" s="43">
        <v>1</v>
      </c>
      <c r="B74" s="43" t="s">
        <v>322</v>
      </c>
      <c r="C74" s="43" t="s">
        <v>323</v>
      </c>
      <c r="D74" s="19" t="s">
        <v>324</v>
      </c>
      <c r="E74" s="47" t="s">
        <v>325</v>
      </c>
      <c r="F74" s="45" t="s">
        <v>326</v>
      </c>
      <c r="G74" s="60">
        <v>532896</v>
      </c>
      <c r="H74" s="60">
        <v>89354.39</v>
      </c>
      <c r="I74" s="60">
        <v>100091.6</v>
      </c>
      <c r="J74" s="60">
        <v>532896</v>
      </c>
      <c r="K74" s="153" t="s">
        <v>26</v>
      </c>
      <c r="L74" s="153" t="s">
        <v>26</v>
      </c>
      <c r="M74" s="43">
        <v>79100</v>
      </c>
      <c r="N74" s="154">
        <v>45565</v>
      </c>
      <c r="O74" s="154">
        <v>46660</v>
      </c>
      <c r="P74" s="153" t="s">
        <v>27</v>
      </c>
      <c r="Q74" s="25" t="s">
        <v>327</v>
      </c>
    </row>
    <row r="75" ht="60" spans="1:18">
      <c r="A75" s="43">
        <v>2</v>
      </c>
      <c r="B75" s="43" t="s">
        <v>328</v>
      </c>
      <c r="C75" s="43" t="s">
        <v>329</v>
      </c>
      <c r="D75" s="19" t="s">
        <v>324</v>
      </c>
      <c r="E75" s="47" t="s">
        <v>330</v>
      </c>
      <c r="F75" s="45" t="s">
        <v>331</v>
      </c>
      <c r="G75" s="60">
        <v>31650</v>
      </c>
      <c r="H75" s="60">
        <v>2392.3</v>
      </c>
      <c r="I75" s="60">
        <v>10030</v>
      </c>
      <c r="J75" s="60">
        <v>31650</v>
      </c>
      <c r="K75" s="153" t="s">
        <v>26</v>
      </c>
      <c r="L75" s="153" t="s">
        <v>26</v>
      </c>
      <c r="M75" s="43">
        <v>9180</v>
      </c>
      <c r="N75" s="154">
        <v>45992</v>
      </c>
      <c r="O75" s="154">
        <v>46903</v>
      </c>
      <c r="P75" s="153" t="s">
        <v>27</v>
      </c>
      <c r="Q75" s="25" t="s">
        <v>327</v>
      </c>
    </row>
    <row r="76" ht="74.25" spans="1:18">
      <c r="A76" s="142">
        <v>3</v>
      </c>
      <c r="B76" s="142" t="s">
        <v>332</v>
      </c>
      <c r="C76" s="142" t="s">
        <v>333</v>
      </c>
      <c r="D76" s="142" t="s">
        <v>334</v>
      </c>
      <c r="E76" s="142" t="s">
        <v>335</v>
      </c>
      <c r="F76" s="142" t="s">
        <v>336</v>
      </c>
      <c r="G76" s="142">
        <v>1773180</v>
      </c>
      <c r="H76" s="142">
        <v>240200</v>
      </c>
      <c r="I76" s="142">
        <v>496958</v>
      </c>
      <c r="J76" s="142">
        <v>1052626</v>
      </c>
      <c r="K76" s="142" t="s">
        <v>26</v>
      </c>
      <c r="L76" s="142">
        <v>0</v>
      </c>
      <c r="M76" s="142">
        <v>126315</v>
      </c>
      <c r="N76" s="142" t="s">
        <v>337</v>
      </c>
      <c r="O76" s="142" t="s">
        <v>338</v>
      </c>
      <c r="P76" s="142" t="s">
        <v>27</v>
      </c>
      <c r="Q76" s="25" t="s">
        <v>327</v>
      </c>
    </row>
    <row r="77" ht="71.25" spans="1:18">
      <c r="A77" s="155">
        <v>4</v>
      </c>
      <c r="B77" s="155" t="s">
        <v>339</v>
      </c>
      <c r="C77" s="155" t="s">
        <v>340</v>
      </c>
      <c r="D77" s="155" t="s">
        <v>334</v>
      </c>
      <c r="E77" s="155" t="s">
        <v>341</v>
      </c>
      <c r="F77" s="155" t="s">
        <v>342</v>
      </c>
      <c r="G77" s="155">
        <v>1590983</v>
      </c>
      <c r="H77" s="155">
        <v>0</v>
      </c>
      <c r="I77" s="155">
        <v>469053</v>
      </c>
      <c r="J77" s="155">
        <v>869806</v>
      </c>
      <c r="K77" s="155" t="s">
        <v>26</v>
      </c>
      <c r="L77" s="155">
        <v>0</v>
      </c>
      <c r="M77" s="155">
        <v>260942</v>
      </c>
      <c r="N77" s="155" t="s">
        <v>343</v>
      </c>
      <c r="O77" s="155" t="s">
        <v>338</v>
      </c>
      <c r="P77" s="155" t="s">
        <v>36</v>
      </c>
      <c r="Q77" s="25" t="s">
        <v>327</v>
      </c>
    </row>
    <row r="78" ht="31.5" spans="1:18">
      <c r="A78" s="43">
        <v>1</v>
      </c>
      <c r="B78" s="33" t="s">
        <v>344</v>
      </c>
      <c r="C78" s="43" t="s">
        <v>345</v>
      </c>
      <c r="D78" s="43" t="s">
        <v>346</v>
      </c>
      <c r="E78" s="43" t="s">
        <v>241</v>
      </c>
      <c r="F78" s="156" t="s">
        <v>347</v>
      </c>
      <c r="G78" s="141">
        <v>72253</v>
      </c>
      <c r="H78" s="45">
        <f>16434+13800</f>
        <v>30234</v>
      </c>
      <c r="I78" s="45">
        <v>21686</v>
      </c>
      <c r="J78" s="141">
        <f>L78+M78</f>
        <v>26335</v>
      </c>
      <c r="K78" s="46" t="s">
        <v>43</v>
      </c>
      <c r="L78" s="141">
        <v>10335</v>
      </c>
      <c r="M78" s="141">
        <v>16000</v>
      </c>
      <c r="N78" s="157" t="s">
        <v>348</v>
      </c>
      <c r="O78" s="157" t="s">
        <v>349</v>
      </c>
      <c r="P78" s="33" t="s">
        <v>27</v>
      </c>
      <c r="Q78" s="65" t="s">
        <v>350</v>
      </c>
      <c r="R78" s="43" t="s">
        <v>351</v>
      </c>
    </row>
    <row r="79" ht="94.5" spans="1:18">
      <c r="A79" s="158">
        <v>1</v>
      </c>
      <c r="B79" s="158" t="s">
        <v>352</v>
      </c>
      <c r="C79" s="158" t="s">
        <v>353</v>
      </c>
      <c r="D79" s="159" t="s">
        <v>354</v>
      </c>
      <c r="E79" s="158" t="s">
        <v>355</v>
      </c>
      <c r="F79" s="160" t="s">
        <v>356</v>
      </c>
      <c r="G79" s="158">
        <v>179633</v>
      </c>
      <c r="H79" s="161">
        <v>5000</v>
      </c>
      <c r="I79" s="161">
        <v>44000</v>
      </c>
      <c r="J79" s="161">
        <v>80000</v>
      </c>
      <c r="K79" s="161" t="s">
        <v>26</v>
      </c>
      <c r="L79" s="161"/>
      <c r="M79" s="161">
        <v>30000</v>
      </c>
      <c r="N79" s="161">
        <v>2024</v>
      </c>
      <c r="O79" s="161">
        <v>2028</v>
      </c>
      <c r="P79" s="161" t="s">
        <v>27</v>
      </c>
      <c r="Q79" s="25" t="s">
        <v>357</v>
      </c>
    </row>
    <row r="80" ht="108" spans="1:18">
      <c r="A80" s="121">
        <v>2</v>
      </c>
      <c r="B80" s="121" t="s">
        <v>358</v>
      </c>
      <c r="C80" s="121" t="s">
        <v>359</v>
      </c>
      <c r="D80" s="162" t="s">
        <v>360</v>
      </c>
      <c r="E80" s="121" t="s">
        <v>355</v>
      </c>
      <c r="F80" s="163" t="s">
        <v>361</v>
      </c>
      <c r="G80" s="121">
        <v>125000</v>
      </c>
      <c r="H80" s="164">
        <v>9000</v>
      </c>
      <c r="I80" s="164">
        <v>35500</v>
      </c>
      <c r="J80" s="164">
        <v>70000</v>
      </c>
      <c r="K80" s="164" t="s">
        <v>26</v>
      </c>
      <c r="L80" s="164"/>
      <c r="M80" s="164">
        <v>30000</v>
      </c>
      <c r="N80" s="164">
        <v>2024</v>
      </c>
      <c r="O80" s="164">
        <v>2028</v>
      </c>
      <c r="P80" s="164" t="s">
        <v>27</v>
      </c>
      <c r="Q80" s="25" t="s">
        <v>357</v>
      </c>
    </row>
    <row r="81" ht="27" spans="1:17">
      <c r="A81" s="121">
        <v>3</v>
      </c>
      <c r="B81" s="164"/>
      <c r="C81" s="121" t="s">
        <v>362</v>
      </c>
      <c r="D81" s="162" t="s">
        <v>363</v>
      </c>
      <c r="E81" s="121" t="s">
        <v>355</v>
      </c>
      <c r="F81" s="163" t="s">
        <v>364</v>
      </c>
      <c r="G81" s="121">
        <v>36300</v>
      </c>
      <c r="H81" s="164">
        <v>0</v>
      </c>
      <c r="I81" s="164"/>
      <c r="J81" s="121">
        <v>36300</v>
      </c>
      <c r="K81" s="164" t="s">
        <v>26</v>
      </c>
      <c r="L81" s="164"/>
      <c r="M81" s="164">
        <f>J81/2</f>
        <v>18150</v>
      </c>
      <c r="N81" s="164">
        <v>2026</v>
      </c>
      <c r="O81" s="164">
        <v>2028</v>
      </c>
      <c r="P81" s="164" t="s">
        <v>36</v>
      </c>
      <c r="Q81" s="25" t="s">
        <v>357</v>
      </c>
    </row>
    <row r="82" ht="27" spans="1:17">
      <c r="A82" s="121">
        <v>4</v>
      </c>
      <c r="B82" s="164"/>
      <c r="C82" s="121" t="s">
        <v>365</v>
      </c>
      <c r="D82" s="162" t="s">
        <v>366</v>
      </c>
      <c r="E82" s="121" t="s">
        <v>355</v>
      </c>
      <c r="F82" s="163" t="s">
        <v>367</v>
      </c>
      <c r="G82" s="121">
        <v>23148</v>
      </c>
      <c r="H82" s="164">
        <v>0</v>
      </c>
      <c r="I82" s="164"/>
      <c r="J82" s="121">
        <v>23148</v>
      </c>
      <c r="K82" s="164" t="s">
        <v>26</v>
      </c>
      <c r="L82" s="164"/>
      <c r="M82" s="164">
        <f>J82/2</f>
        <v>11574</v>
      </c>
      <c r="N82" s="164">
        <v>2026</v>
      </c>
      <c r="O82" s="164">
        <v>2028</v>
      </c>
      <c r="P82" s="164" t="s">
        <v>36</v>
      </c>
      <c r="Q82" s="25" t="s">
        <v>357</v>
      </c>
    </row>
    <row r="83" ht="121.5" spans="1:17">
      <c r="A83" s="158">
        <v>6</v>
      </c>
      <c r="B83" s="161"/>
      <c r="C83" s="158" t="s">
        <v>368</v>
      </c>
      <c r="D83" s="159" t="s">
        <v>369</v>
      </c>
      <c r="E83" s="158" t="s">
        <v>355</v>
      </c>
      <c r="F83" s="160" t="s">
        <v>370</v>
      </c>
      <c r="G83" s="158">
        <v>128500</v>
      </c>
      <c r="H83" s="161">
        <v>0</v>
      </c>
      <c r="I83" s="161"/>
      <c r="J83" s="161">
        <v>80000</v>
      </c>
      <c r="K83" s="161" t="s">
        <v>26</v>
      </c>
      <c r="L83" s="161"/>
      <c r="M83" s="161">
        <v>30000</v>
      </c>
      <c r="N83" s="161">
        <v>2026</v>
      </c>
      <c r="O83" s="161">
        <v>2028</v>
      </c>
      <c r="P83" s="161" t="s">
        <v>36</v>
      </c>
      <c r="Q83" s="25" t="s">
        <v>357</v>
      </c>
    </row>
    <row r="84" ht="42.75" spans="1:17">
      <c r="A84" s="92">
        <v>1</v>
      </c>
      <c r="B84" s="39" t="s">
        <v>48</v>
      </c>
      <c r="C84" s="39" t="s">
        <v>371</v>
      </c>
      <c r="D84" s="92" t="s">
        <v>372</v>
      </c>
      <c r="E84" s="92" t="s">
        <v>373</v>
      </c>
      <c r="F84" s="165" t="s">
        <v>374</v>
      </c>
      <c r="G84" s="48">
        <v>11380</v>
      </c>
      <c r="H84" s="48">
        <v>0</v>
      </c>
      <c r="I84" s="48">
        <v>5000</v>
      </c>
      <c r="J84" s="48"/>
      <c r="K84" s="166" t="s">
        <v>26</v>
      </c>
      <c r="L84" s="48">
        <v>0</v>
      </c>
      <c r="M84" s="48"/>
      <c r="N84" s="167" t="s">
        <v>375</v>
      </c>
      <c r="O84" s="92" t="s">
        <v>375</v>
      </c>
      <c r="P84" s="39" t="s">
        <v>36</v>
      </c>
      <c r="Q84" s="25" t="s">
        <v>376</v>
      </c>
    </row>
    <row r="85" ht="57" spans="1:17">
      <c r="A85" s="168">
        <v>1</v>
      </c>
      <c r="B85" s="168" t="s">
        <v>48</v>
      </c>
      <c r="C85" s="168" t="s">
        <v>377</v>
      </c>
      <c r="D85" s="168" t="s">
        <v>378</v>
      </c>
      <c r="E85" s="168" t="s">
        <v>355</v>
      </c>
      <c r="F85" s="169" t="s">
        <v>379</v>
      </c>
      <c r="G85" s="170">
        <v>33566.78</v>
      </c>
      <c r="H85" s="170">
        <v>0</v>
      </c>
      <c r="I85" s="170">
        <v>3000</v>
      </c>
      <c r="J85" s="170">
        <v>33566.78</v>
      </c>
      <c r="K85" s="170">
        <v>0</v>
      </c>
      <c r="L85" s="170">
        <v>0</v>
      </c>
      <c r="M85" s="171">
        <v>1147</v>
      </c>
      <c r="N85" s="172">
        <v>46023</v>
      </c>
      <c r="O85" s="173">
        <v>47818</v>
      </c>
      <c r="P85" s="168" t="s">
        <v>36</v>
      </c>
      <c r="Q85" s="25" t="s">
        <v>380</v>
      </c>
    </row>
    <row r="86" ht="85.5" spans="1:17">
      <c r="A86" s="168">
        <v>2</v>
      </c>
      <c r="B86" s="168" t="s">
        <v>48</v>
      </c>
      <c r="C86" s="168" t="s">
        <v>381</v>
      </c>
      <c r="D86" s="168" t="s">
        <v>378</v>
      </c>
      <c r="E86" s="168" t="s">
        <v>355</v>
      </c>
      <c r="F86" s="169" t="s">
        <v>382</v>
      </c>
      <c r="G86" s="170">
        <v>22000</v>
      </c>
      <c r="H86" s="170">
        <v>0</v>
      </c>
      <c r="I86" s="170">
        <v>6000</v>
      </c>
      <c r="J86" s="170">
        <v>22000</v>
      </c>
      <c r="K86" s="170">
        <v>0</v>
      </c>
      <c r="L86" s="170">
        <v>0</v>
      </c>
      <c r="M86" s="171">
        <v>4000</v>
      </c>
      <c r="N86" s="172">
        <v>46023</v>
      </c>
      <c r="O86" s="173">
        <v>47818</v>
      </c>
      <c r="P86" s="168" t="s">
        <v>36</v>
      </c>
      <c r="Q86" s="25" t="s">
        <v>380</v>
      </c>
    </row>
    <row r="87" ht="57" spans="1:17">
      <c r="A87" s="168">
        <v>3</v>
      </c>
      <c r="B87" s="168" t="s">
        <v>48</v>
      </c>
      <c r="C87" s="168" t="s">
        <v>383</v>
      </c>
      <c r="D87" s="168" t="s">
        <v>378</v>
      </c>
      <c r="E87" s="168" t="s">
        <v>355</v>
      </c>
      <c r="F87" s="169" t="s">
        <v>384</v>
      </c>
      <c r="G87" s="170">
        <v>7560</v>
      </c>
      <c r="H87" s="170">
        <v>0</v>
      </c>
      <c r="I87" s="170">
        <v>7560</v>
      </c>
      <c r="J87" s="170">
        <v>6000</v>
      </c>
      <c r="K87" s="170">
        <v>0</v>
      </c>
      <c r="L87" s="170">
        <v>6000</v>
      </c>
      <c r="M87" s="171">
        <v>4000</v>
      </c>
      <c r="N87" s="172">
        <v>46023</v>
      </c>
      <c r="O87" s="173">
        <v>47088</v>
      </c>
      <c r="P87" s="168" t="s">
        <v>36</v>
      </c>
      <c r="Q87" s="25" t="s">
        <v>380</v>
      </c>
    </row>
    <row r="88" ht="42.75" spans="1:17">
      <c r="A88" s="168">
        <v>1</v>
      </c>
      <c r="B88" s="168" t="s">
        <v>385</v>
      </c>
      <c r="C88" s="168" t="s">
        <v>386</v>
      </c>
      <c r="D88" s="168" t="s">
        <v>387</v>
      </c>
      <c r="E88" s="168" t="s">
        <v>320</v>
      </c>
      <c r="F88" s="169" t="s">
        <v>388</v>
      </c>
      <c r="G88" s="170">
        <v>9262.47</v>
      </c>
      <c r="H88" s="170">
        <v>1150</v>
      </c>
      <c r="I88" s="170">
        <v>8112.47</v>
      </c>
      <c r="J88" s="170">
        <v>9262.5</v>
      </c>
      <c r="K88" s="170" t="s">
        <v>26</v>
      </c>
      <c r="L88" s="170">
        <v>0</v>
      </c>
      <c r="M88" s="170">
        <v>1250</v>
      </c>
      <c r="N88" s="173">
        <v>45627</v>
      </c>
      <c r="O88" s="173">
        <v>46357</v>
      </c>
      <c r="P88" s="168" t="s">
        <v>27</v>
      </c>
      <c r="Q88" s="168" t="s">
        <v>320</v>
      </c>
    </row>
    <row r="89" ht="71.25" spans="1:17">
      <c r="A89" s="168">
        <v>2</v>
      </c>
      <c r="B89" s="168" t="s">
        <v>389</v>
      </c>
      <c r="C89" s="168" t="s">
        <v>390</v>
      </c>
      <c r="D89" s="168" t="s">
        <v>391</v>
      </c>
      <c r="E89" s="168" t="s">
        <v>320</v>
      </c>
      <c r="F89" s="169" t="s">
        <v>392</v>
      </c>
      <c r="G89" s="170">
        <v>4033.7</v>
      </c>
      <c r="H89" s="170">
        <v>2405</v>
      </c>
      <c r="I89" s="170">
        <v>1628.7</v>
      </c>
      <c r="J89" s="170">
        <v>4033.7</v>
      </c>
      <c r="K89" s="170" t="s">
        <v>26</v>
      </c>
      <c r="L89" s="170">
        <v>0</v>
      </c>
      <c r="M89" s="170">
        <v>430</v>
      </c>
      <c r="N89" s="174">
        <v>45748</v>
      </c>
      <c r="O89" s="173">
        <v>46113</v>
      </c>
      <c r="P89" s="168" t="s">
        <v>27</v>
      </c>
      <c r="Q89" s="168" t="s">
        <v>320</v>
      </c>
    </row>
    <row r="90" ht="28.5" spans="1:17">
      <c r="A90" s="168">
        <v>3</v>
      </c>
      <c r="B90" s="168" t="s">
        <v>393</v>
      </c>
      <c r="C90" s="168" t="s">
        <v>394</v>
      </c>
      <c r="D90" s="168" t="s">
        <v>395</v>
      </c>
      <c r="E90" s="168" t="s">
        <v>320</v>
      </c>
      <c r="F90" s="169" t="s">
        <v>396</v>
      </c>
      <c r="G90" s="170">
        <v>21048.57</v>
      </c>
      <c r="H90" s="170">
        <v>800</v>
      </c>
      <c r="I90" s="170">
        <v>10000</v>
      </c>
      <c r="J90" s="170">
        <v>21048.57</v>
      </c>
      <c r="K90" s="170" t="s">
        <v>43</v>
      </c>
      <c r="L90" s="170">
        <v>8061</v>
      </c>
      <c r="M90" s="170">
        <v>1900</v>
      </c>
      <c r="N90" s="175" t="s">
        <v>397</v>
      </c>
      <c r="O90" s="175" t="s">
        <v>398</v>
      </c>
      <c r="P90" s="170" t="s">
        <v>27</v>
      </c>
      <c r="Q90" s="168" t="s">
        <v>320</v>
      </c>
    </row>
    <row r="91" ht="28.5" spans="1:17">
      <c r="A91" s="168">
        <v>4</v>
      </c>
      <c r="B91" s="168" t="s">
        <v>399</v>
      </c>
      <c r="C91" s="168" t="s">
        <v>400</v>
      </c>
      <c r="D91" s="168" t="s">
        <v>395</v>
      </c>
      <c r="E91" s="168" t="s">
        <v>320</v>
      </c>
      <c r="F91" s="169" t="s">
        <v>401</v>
      </c>
      <c r="G91" s="170">
        <v>21068</v>
      </c>
      <c r="H91" s="170">
        <v>0</v>
      </c>
      <c r="I91" s="170">
        <v>10000</v>
      </c>
      <c r="J91" s="170">
        <v>21068</v>
      </c>
      <c r="K91" s="170" t="s">
        <v>26</v>
      </c>
      <c r="L91" s="170">
        <v>0</v>
      </c>
      <c r="M91" s="170">
        <v>10500</v>
      </c>
      <c r="N91" s="175" t="s">
        <v>72</v>
      </c>
      <c r="O91" s="173">
        <v>47088</v>
      </c>
      <c r="P91" s="168" t="s">
        <v>27</v>
      </c>
      <c r="Q91" s="168" t="s">
        <v>320</v>
      </c>
    </row>
    <row r="92" ht="242.25" spans="1:17">
      <c r="A92" s="168">
        <v>5</v>
      </c>
      <c r="B92" s="168" t="s">
        <v>402</v>
      </c>
      <c r="C92" s="169" t="s">
        <v>403</v>
      </c>
      <c r="D92" s="169" t="s">
        <v>404</v>
      </c>
      <c r="E92" s="168" t="s">
        <v>405</v>
      </c>
      <c r="F92" s="169" t="s">
        <v>406</v>
      </c>
      <c r="G92" s="170">
        <v>15710</v>
      </c>
      <c r="H92" s="170">
        <v>0</v>
      </c>
      <c r="I92" s="170">
        <v>5000</v>
      </c>
      <c r="J92" s="170">
        <v>15710</v>
      </c>
      <c r="K92" s="176" t="s">
        <v>26</v>
      </c>
      <c r="L92" s="170">
        <v>0</v>
      </c>
      <c r="M92" s="170">
        <v>2350</v>
      </c>
      <c r="N92" s="173">
        <v>46174</v>
      </c>
      <c r="O92" s="173">
        <v>46934</v>
      </c>
      <c r="P92" s="168" t="s">
        <v>36</v>
      </c>
      <c r="Q92" s="168" t="s">
        <v>320</v>
      </c>
    </row>
    <row r="93" ht="71.25" spans="1:17">
      <c r="A93" s="168">
        <v>6</v>
      </c>
      <c r="B93" s="168" t="s">
        <v>407</v>
      </c>
      <c r="C93" s="168" t="s">
        <v>408</v>
      </c>
      <c r="D93" s="168" t="s">
        <v>409</v>
      </c>
      <c r="E93" s="168" t="s">
        <v>320</v>
      </c>
      <c r="F93" s="169" t="s">
        <v>410</v>
      </c>
      <c r="G93" s="170">
        <v>4402.72</v>
      </c>
      <c r="H93" s="170">
        <v>0</v>
      </c>
      <c r="I93" s="170">
        <v>4402.72</v>
      </c>
      <c r="J93" s="170">
        <v>1760</v>
      </c>
      <c r="K93" s="170" t="s">
        <v>26</v>
      </c>
      <c r="L93" s="170">
        <v>0</v>
      </c>
      <c r="M93" s="170">
        <v>1760</v>
      </c>
      <c r="N93" s="173">
        <v>46082</v>
      </c>
      <c r="O93" s="173">
        <v>46357</v>
      </c>
      <c r="P93" s="168" t="s">
        <v>36</v>
      </c>
      <c r="Q93" s="168" t="s">
        <v>320</v>
      </c>
    </row>
    <row r="94" ht="71.25" spans="1:17">
      <c r="A94" s="168">
        <v>7</v>
      </c>
      <c r="B94" s="168" t="s">
        <v>48</v>
      </c>
      <c r="C94" s="168" t="s">
        <v>411</v>
      </c>
      <c r="D94" s="168" t="s">
        <v>412</v>
      </c>
      <c r="E94" s="168" t="s">
        <v>320</v>
      </c>
      <c r="F94" s="169" t="s">
        <v>413</v>
      </c>
      <c r="G94" s="170">
        <v>2100</v>
      </c>
      <c r="H94" s="170">
        <v>0</v>
      </c>
      <c r="I94" s="170">
        <v>2100</v>
      </c>
      <c r="J94" s="170">
        <v>1000</v>
      </c>
      <c r="K94" s="170" t="s">
        <v>26</v>
      </c>
      <c r="L94" s="170">
        <v>0</v>
      </c>
      <c r="M94" s="170">
        <v>1000</v>
      </c>
      <c r="N94" s="173">
        <v>46082</v>
      </c>
      <c r="O94" s="173">
        <v>46357</v>
      </c>
      <c r="P94" s="168" t="s">
        <v>36</v>
      </c>
      <c r="Q94" s="168" t="s">
        <v>320</v>
      </c>
    </row>
    <row r="95" ht="42.75" spans="1:17">
      <c r="A95" s="168">
        <v>8</v>
      </c>
      <c r="B95" s="168" t="s">
        <v>48</v>
      </c>
      <c r="C95" s="169" t="s">
        <v>414</v>
      </c>
      <c r="D95" s="169" t="s">
        <v>415</v>
      </c>
      <c r="E95" s="169" t="s">
        <v>320</v>
      </c>
      <c r="F95" s="169" t="s">
        <v>416</v>
      </c>
      <c r="G95" s="170">
        <v>153968</v>
      </c>
      <c r="H95" s="177">
        <v>0</v>
      </c>
      <c r="I95" s="170">
        <v>77000</v>
      </c>
      <c r="J95" s="170">
        <v>153968</v>
      </c>
      <c r="K95" s="170" t="s">
        <v>26</v>
      </c>
      <c r="L95" s="178">
        <v>0</v>
      </c>
      <c r="M95" s="170">
        <v>76968</v>
      </c>
      <c r="N95" s="173">
        <v>46296</v>
      </c>
      <c r="O95" s="173">
        <v>47088</v>
      </c>
      <c r="P95" s="173" t="s">
        <v>36</v>
      </c>
      <c r="Q95" s="168" t="s">
        <v>320</v>
      </c>
    </row>
    <row r="96" ht="30.75" spans="1:17">
      <c r="A96" s="168">
        <v>9</v>
      </c>
      <c r="B96" s="168" t="s">
        <v>48</v>
      </c>
      <c r="C96" s="169" t="s">
        <v>417</v>
      </c>
      <c r="D96" s="179" t="s">
        <v>415</v>
      </c>
      <c r="E96" s="179" t="s">
        <v>320</v>
      </c>
      <c r="F96" s="169" t="s">
        <v>418</v>
      </c>
      <c r="G96" s="170">
        <v>12498</v>
      </c>
      <c r="H96" s="177">
        <v>0</v>
      </c>
      <c r="I96" s="170">
        <v>6498</v>
      </c>
      <c r="J96" s="170">
        <v>12498</v>
      </c>
      <c r="K96" s="170" t="s">
        <v>26</v>
      </c>
      <c r="L96" s="178">
        <v>0</v>
      </c>
      <c r="M96" s="170">
        <v>62469</v>
      </c>
      <c r="N96" s="173">
        <v>46661</v>
      </c>
      <c r="O96" s="173">
        <v>47088</v>
      </c>
      <c r="P96" s="173" t="s">
        <v>36</v>
      </c>
      <c r="Q96" s="168" t="s">
        <v>320</v>
      </c>
    </row>
    <row r="97" ht="28.5" spans="1:17">
      <c r="A97" s="168">
        <v>10</v>
      </c>
      <c r="B97" s="168" t="s">
        <v>48</v>
      </c>
      <c r="C97" s="169" t="s">
        <v>419</v>
      </c>
      <c r="D97" s="179" t="s">
        <v>415</v>
      </c>
      <c r="E97" s="179" t="s">
        <v>320</v>
      </c>
      <c r="F97" s="169" t="s">
        <v>420</v>
      </c>
      <c r="G97" s="170">
        <v>8633</v>
      </c>
      <c r="H97" s="177">
        <v>0</v>
      </c>
      <c r="I97" s="170">
        <v>4433</v>
      </c>
      <c r="J97" s="170">
        <v>8633</v>
      </c>
      <c r="K97" s="170" t="s">
        <v>26</v>
      </c>
      <c r="L97" s="178">
        <v>0</v>
      </c>
      <c r="M97" s="170">
        <v>4316</v>
      </c>
      <c r="N97" s="173">
        <v>46661</v>
      </c>
      <c r="O97" s="173">
        <v>47088</v>
      </c>
      <c r="P97" s="173" t="s">
        <v>36</v>
      </c>
      <c r="Q97" s="168" t="s">
        <v>320</v>
      </c>
    </row>
    <row r="98" ht="85.5" spans="1:17">
      <c r="A98" s="168">
        <v>11</v>
      </c>
      <c r="B98" s="168" t="s">
        <v>421</v>
      </c>
      <c r="C98" s="168" t="s">
        <v>422</v>
      </c>
      <c r="D98" s="168" t="s">
        <v>423</v>
      </c>
      <c r="E98" s="168" t="s">
        <v>320</v>
      </c>
      <c r="F98" s="169" t="s">
        <v>424</v>
      </c>
      <c r="G98" s="170">
        <v>5050</v>
      </c>
      <c r="H98" s="170">
        <v>1700</v>
      </c>
      <c r="I98" s="170">
        <v>3000</v>
      </c>
      <c r="J98" s="170">
        <v>2000</v>
      </c>
      <c r="K98" s="176" t="s">
        <v>26</v>
      </c>
      <c r="L98" s="170">
        <v>0</v>
      </c>
      <c r="M98" s="170">
        <v>300</v>
      </c>
      <c r="N98" s="173">
        <v>45658</v>
      </c>
      <c r="O98" s="173">
        <v>46357</v>
      </c>
      <c r="P98" s="168" t="s">
        <v>27</v>
      </c>
      <c r="Q98" s="168" t="s">
        <v>320</v>
      </c>
    </row>
    <row r="99" ht="67.5" spans="1:17">
      <c r="A99" s="43">
        <v>1</v>
      </c>
      <c r="B99" s="43" t="s">
        <v>425</v>
      </c>
      <c r="C99" s="43" t="s">
        <v>426</v>
      </c>
      <c r="D99" s="43" t="s">
        <v>427</v>
      </c>
      <c r="E99" s="47" t="s">
        <v>428</v>
      </c>
      <c r="F99" s="180" t="s">
        <v>429</v>
      </c>
      <c r="G99" s="45">
        <v>568779.74</v>
      </c>
      <c r="H99" s="45">
        <v>0</v>
      </c>
      <c r="I99" s="45">
        <v>247002</v>
      </c>
      <c r="J99" s="45">
        <v>170633.92</v>
      </c>
      <c r="K99" s="181" t="s">
        <v>430</v>
      </c>
      <c r="L99" s="45">
        <v>0</v>
      </c>
      <c r="M99" s="45">
        <v>57002.2</v>
      </c>
      <c r="N99" s="47">
        <v>46172</v>
      </c>
      <c r="O99" s="47">
        <v>47268</v>
      </c>
      <c r="P99" s="43" t="s">
        <v>431</v>
      </c>
      <c r="Q99" s="47" t="s">
        <v>428</v>
      </c>
    </row>
    <row r="100" ht="81" spans="1:17">
      <c r="A100" s="43">
        <v>2</v>
      </c>
      <c r="B100" s="43" t="s">
        <v>432</v>
      </c>
      <c r="C100" s="43" t="s">
        <v>433</v>
      </c>
      <c r="D100" s="43" t="s">
        <v>434</v>
      </c>
      <c r="E100" s="47" t="s">
        <v>428</v>
      </c>
      <c r="F100" s="182" t="s">
        <v>435</v>
      </c>
      <c r="G100" s="45">
        <v>12000</v>
      </c>
      <c r="H100" s="183">
        <v>0</v>
      </c>
      <c r="I100" s="183">
        <v>8000</v>
      </c>
      <c r="J100" s="183">
        <v>12000</v>
      </c>
      <c r="K100" s="181" t="s">
        <v>430</v>
      </c>
      <c r="L100" s="183">
        <v>0</v>
      </c>
      <c r="M100" s="183">
        <v>4800</v>
      </c>
      <c r="N100" s="184">
        <v>45992</v>
      </c>
      <c r="O100" s="184">
        <v>46357</v>
      </c>
      <c r="P100" s="181" t="s">
        <v>431</v>
      </c>
      <c r="Q100" s="47" t="s">
        <v>428</v>
      </c>
    </row>
    <row r="101" ht="324" spans="1:17">
      <c r="A101" s="43">
        <v>3</v>
      </c>
      <c r="B101" s="43" t="s">
        <v>436</v>
      </c>
      <c r="C101" s="43" t="s">
        <v>437</v>
      </c>
      <c r="D101" s="43" t="s">
        <v>438</v>
      </c>
      <c r="E101" s="47" t="s">
        <v>428</v>
      </c>
      <c r="F101" s="182" t="s">
        <v>439</v>
      </c>
      <c r="G101" s="45">
        <v>499297</v>
      </c>
      <c r="H101" s="183">
        <v>245000</v>
      </c>
      <c r="I101" s="183">
        <v>100000</v>
      </c>
      <c r="J101" s="183">
        <v>36500</v>
      </c>
      <c r="K101" s="181" t="s">
        <v>430</v>
      </c>
      <c r="L101" s="183">
        <v>0</v>
      </c>
      <c r="M101" s="183">
        <v>14600</v>
      </c>
      <c r="N101" s="184">
        <v>44774</v>
      </c>
      <c r="O101" s="184">
        <v>46722</v>
      </c>
      <c r="P101" s="181" t="s">
        <v>440</v>
      </c>
      <c r="Q101" s="47" t="s">
        <v>428</v>
      </c>
    </row>
    <row r="102" ht="324" spans="1:17">
      <c r="A102" s="43">
        <v>4</v>
      </c>
      <c r="B102" s="43" t="s">
        <v>441</v>
      </c>
      <c r="C102" s="43" t="s">
        <v>442</v>
      </c>
      <c r="D102" s="43" t="s">
        <v>438</v>
      </c>
      <c r="E102" s="47" t="s">
        <v>428</v>
      </c>
      <c r="F102" s="182" t="s">
        <v>443</v>
      </c>
      <c r="G102" s="45">
        <v>220703</v>
      </c>
      <c r="H102" s="183">
        <v>0</v>
      </c>
      <c r="I102" s="183">
        <v>30000</v>
      </c>
      <c r="J102" s="183">
        <v>64700</v>
      </c>
      <c r="K102" s="181" t="s">
        <v>430</v>
      </c>
      <c r="L102" s="183">
        <v>0</v>
      </c>
      <c r="M102" s="183">
        <v>25900</v>
      </c>
      <c r="N102" s="184">
        <v>46296</v>
      </c>
      <c r="O102" s="184">
        <v>47027</v>
      </c>
      <c r="P102" s="157" t="s">
        <v>431</v>
      </c>
      <c r="Q102" s="47" t="s">
        <v>428</v>
      </c>
    </row>
    <row r="103" ht="42.75" spans="1:17">
      <c r="A103" s="43">
        <v>5</v>
      </c>
      <c r="B103" s="43" t="s">
        <v>444</v>
      </c>
      <c r="C103" s="43" t="s">
        <v>445</v>
      </c>
      <c r="D103" s="43" t="s">
        <v>438</v>
      </c>
      <c r="E103" s="47" t="s">
        <v>428</v>
      </c>
      <c r="F103" s="182" t="s">
        <v>446</v>
      </c>
      <c r="G103" s="45">
        <v>1270</v>
      </c>
      <c r="H103" s="183">
        <v>0</v>
      </c>
      <c r="I103" s="183">
        <v>1270</v>
      </c>
      <c r="J103" s="183">
        <v>1270</v>
      </c>
      <c r="K103" s="181" t="s">
        <v>430</v>
      </c>
      <c r="L103" s="183">
        <v>0</v>
      </c>
      <c r="M103" s="183">
        <v>635</v>
      </c>
      <c r="N103" s="184">
        <v>46143</v>
      </c>
      <c r="O103" s="184">
        <v>46235</v>
      </c>
      <c r="P103" s="181" t="s">
        <v>431</v>
      </c>
      <c r="Q103" s="47" t="s">
        <v>428</v>
      </c>
    </row>
    <row r="104" ht="81" spans="1:17">
      <c r="A104" s="43">
        <v>6</v>
      </c>
      <c r="B104" s="43" t="s">
        <v>447</v>
      </c>
      <c r="C104" s="43" t="s">
        <v>448</v>
      </c>
      <c r="D104" s="43" t="s">
        <v>449</v>
      </c>
      <c r="E104" s="47" t="s">
        <v>428</v>
      </c>
      <c r="F104" s="180" t="s">
        <v>450</v>
      </c>
      <c r="G104" s="45">
        <v>2920</v>
      </c>
      <c r="H104" s="45">
        <v>0</v>
      </c>
      <c r="I104" s="45">
        <v>2920</v>
      </c>
      <c r="J104" s="183">
        <v>1687</v>
      </c>
      <c r="K104" s="181" t="s">
        <v>430</v>
      </c>
      <c r="L104" s="183">
        <v>0</v>
      </c>
      <c r="M104" s="183">
        <v>843.5</v>
      </c>
      <c r="N104" s="143">
        <v>46054</v>
      </c>
      <c r="O104" s="143">
        <v>46386</v>
      </c>
      <c r="P104" s="181" t="s">
        <v>431</v>
      </c>
      <c r="Q104" s="47" t="s">
        <v>428</v>
      </c>
    </row>
    <row r="105" ht="28.5" spans="1:17">
      <c r="A105" s="43">
        <v>7</v>
      </c>
      <c r="B105" s="43" t="s">
        <v>447</v>
      </c>
      <c r="C105" s="43" t="s">
        <v>451</v>
      </c>
      <c r="D105" s="43" t="s">
        <v>449</v>
      </c>
      <c r="E105" s="47" t="s">
        <v>428</v>
      </c>
      <c r="F105" s="182" t="s">
        <v>452</v>
      </c>
      <c r="G105" s="45">
        <v>722.587283</v>
      </c>
      <c r="H105" s="45">
        <v>0</v>
      </c>
      <c r="I105" s="45">
        <v>722.587283</v>
      </c>
      <c r="J105" s="183">
        <v>390.916948</v>
      </c>
      <c r="K105" s="181" t="s">
        <v>430</v>
      </c>
      <c r="L105" s="183">
        <v>0</v>
      </c>
      <c r="M105" s="183">
        <v>195.458474</v>
      </c>
      <c r="N105" s="143">
        <v>46143</v>
      </c>
      <c r="O105" s="143">
        <v>46327</v>
      </c>
      <c r="P105" s="181" t="s">
        <v>431</v>
      </c>
      <c r="Q105" s="47" t="s">
        <v>428</v>
      </c>
    </row>
    <row r="106" ht="31.5" spans="1:17">
      <c r="A106" s="43">
        <v>8</v>
      </c>
      <c r="B106" s="43" t="s">
        <v>453</v>
      </c>
      <c r="C106" s="43" t="s">
        <v>454</v>
      </c>
      <c r="D106" s="43" t="s">
        <v>455</v>
      </c>
      <c r="E106" s="47" t="s">
        <v>428</v>
      </c>
      <c r="F106" s="180" t="s">
        <v>456</v>
      </c>
      <c r="G106" s="45">
        <v>19769.27</v>
      </c>
      <c r="H106" s="45">
        <v>0</v>
      </c>
      <c r="I106" s="45">
        <v>16000</v>
      </c>
      <c r="J106" s="45">
        <v>19769.27</v>
      </c>
      <c r="K106" s="181" t="s">
        <v>430</v>
      </c>
      <c r="L106" s="183">
        <v>0</v>
      </c>
      <c r="M106" s="183">
        <v>9884</v>
      </c>
      <c r="N106" s="143">
        <v>45962</v>
      </c>
      <c r="O106" s="143">
        <v>46174</v>
      </c>
      <c r="P106" s="181" t="s">
        <v>431</v>
      </c>
      <c r="Q106" s="47" t="s">
        <v>428</v>
      </c>
    </row>
    <row r="107" ht="31.5" spans="1:17">
      <c r="A107" s="43">
        <v>9</v>
      </c>
      <c r="B107" s="43" t="s">
        <v>457</v>
      </c>
      <c r="C107" s="43" t="s">
        <v>458</v>
      </c>
      <c r="D107" s="43" t="s">
        <v>455</v>
      </c>
      <c r="E107" s="47" t="s">
        <v>428</v>
      </c>
      <c r="F107" s="180" t="s">
        <v>459</v>
      </c>
      <c r="G107" s="45">
        <v>12184.72</v>
      </c>
      <c r="H107" s="45">
        <v>0</v>
      </c>
      <c r="I107" s="45">
        <v>8000</v>
      </c>
      <c r="J107" s="45">
        <v>12184.72</v>
      </c>
      <c r="K107" s="181" t="s">
        <v>430</v>
      </c>
      <c r="L107" s="183">
        <v>0</v>
      </c>
      <c r="M107" s="183">
        <v>6092</v>
      </c>
      <c r="N107" s="143">
        <v>46174</v>
      </c>
      <c r="O107" s="143">
        <v>46539</v>
      </c>
      <c r="P107" s="181" t="s">
        <v>431</v>
      </c>
      <c r="Q107" s="47" t="s">
        <v>428</v>
      </c>
    </row>
    <row r="108" ht="94.5" spans="1:17">
      <c r="A108" s="43">
        <v>10</v>
      </c>
      <c r="B108" s="43" t="s">
        <v>460</v>
      </c>
      <c r="C108" s="43" t="s">
        <v>461</v>
      </c>
      <c r="D108" s="43" t="s">
        <v>462</v>
      </c>
      <c r="E108" s="47" t="s">
        <v>428</v>
      </c>
      <c r="F108" s="182" t="s">
        <v>463</v>
      </c>
      <c r="G108" s="45">
        <v>651578</v>
      </c>
      <c r="H108" s="45">
        <v>356300</v>
      </c>
      <c r="I108" s="45">
        <v>10000</v>
      </c>
      <c r="J108" s="45">
        <v>20000</v>
      </c>
      <c r="K108" s="181" t="s">
        <v>430</v>
      </c>
      <c r="L108" s="183">
        <v>0</v>
      </c>
      <c r="M108" s="45">
        <v>10000</v>
      </c>
      <c r="N108" s="184">
        <v>45444</v>
      </c>
      <c r="O108" s="184">
        <v>46722</v>
      </c>
      <c r="P108" s="181" t="s">
        <v>440</v>
      </c>
      <c r="Q108" s="47" t="s">
        <v>428</v>
      </c>
    </row>
    <row r="109" ht="81" spans="1:17">
      <c r="A109" s="43">
        <v>11</v>
      </c>
      <c r="B109" s="43" t="s">
        <v>464</v>
      </c>
      <c r="C109" s="43" t="s">
        <v>465</v>
      </c>
      <c r="D109" s="43" t="s">
        <v>462</v>
      </c>
      <c r="E109" s="47" t="s">
        <v>428</v>
      </c>
      <c r="F109" s="182" t="s">
        <v>466</v>
      </c>
      <c r="G109" s="45">
        <v>562072</v>
      </c>
      <c r="H109" s="45">
        <v>98700</v>
      </c>
      <c r="I109" s="45">
        <v>28350</v>
      </c>
      <c r="J109" s="45">
        <v>56700</v>
      </c>
      <c r="K109" s="181" t="s">
        <v>430</v>
      </c>
      <c r="L109" s="183">
        <v>0</v>
      </c>
      <c r="M109" s="45">
        <v>28350</v>
      </c>
      <c r="N109" s="184">
        <v>45078</v>
      </c>
      <c r="O109" s="184">
        <v>46539</v>
      </c>
      <c r="P109" s="181" t="s">
        <v>440</v>
      </c>
      <c r="Q109" s="47" t="s">
        <v>428</v>
      </c>
    </row>
    <row r="110" ht="54" spans="1:17">
      <c r="A110" s="43">
        <v>12</v>
      </c>
      <c r="B110" s="43" t="s">
        <v>467</v>
      </c>
      <c r="C110" s="43" t="s">
        <v>468</v>
      </c>
      <c r="D110" s="43" t="s">
        <v>462</v>
      </c>
      <c r="E110" s="47" t="s">
        <v>428</v>
      </c>
      <c r="F110" s="182" t="s">
        <v>469</v>
      </c>
      <c r="G110" s="45">
        <v>457696</v>
      </c>
      <c r="H110" s="45">
        <v>322486</v>
      </c>
      <c r="I110" s="45">
        <v>56000</v>
      </c>
      <c r="J110" s="45">
        <v>9700</v>
      </c>
      <c r="K110" s="181" t="s">
        <v>430</v>
      </c>
      <c r="L110" s="183">
        <v>0</v>
      </c>
      <c r="M110" s="45">
        <v>4850</v>
      </c>
      <c r="N110" s="184">
        <v>44621</v>
      </c>
      <c r="O110" s="184">
        <v>46357</v>
      </c>
      <c r="P110" s="181" t="s">
        <v>440</v>
      </c>
      <c r="Q110" s="47" t="s">
        <v>428</v>
      </c>
    </row>
    <row r="111" ht="81" spans="1:17">
      <c r="A111" s="43">
        <v>13</v>
      </c>
      <c r="B111" s="43" t="s">
        <v>470</v>
      </c>
      <c r="C111" s="43" t="s">
        <v>471</v>
      </c>
      <c r="D111" s="43" t="s">
        <v>472</v>
      </c>
      <c r="E111" s="47" t="s">
        <v>428</v>
      </c>
      <c r="F111" s="182" t="s">
        <v>473</v>
      </c>
      <c r="G111" s="45">
        <v>37064</v>
      </c>
      <c r="H111" s="45">
        <v>10000</v>
      </c>
      <c r="I111" s="45">
        <v>5000</v>
      </c>
      <c r="J111" s="45">
        <v>4601</v>
      </c>
      <c r="K111" s="181" t="s">
        <v>430</v>
      </c>
      <c r="L111" s="183">
        <v>0</v>
      </c>
      <c r="M111" s="45">
        <v>2300</v>
      </c>
      <c r="N111" s="184">
        <v>45078</v>
      </c>
      <c r="O111" s="184">
        <v>46357</v>
      </c>
      <c r="P111" s="181" t="s">
        <v>440</v>
      </c>
      <c r="Q111" s="47" t="s">
        <v>428</v>
      </c>
    </row>
    <row r="112" ht="108" spans="1:17">
      <c r="A112" s="43">
        <v>14</v>
      </c>
      <c r="B112" s="43" t="s">
        <v>474</v>
      </c>
      <c r="C112" s="43" t="s">
        <v>475</v>
      </c>
      <c r="D112" s="43" t="s">
        <v>476</v>
      </c>
      <c r="E112" s="45" t="s">
        <v>428</v>
      </c>
      <c r="F112" s="182" t="s">
        <v>477</v>
      </c>
      <c r="G112" s="45">
        <v>117000.46</v>
      </c>
      <c r="H112" s="45">
        <v>2634</v>
      </c>
      <c r="I112" s="45">
        <v>70000</v>
      </c>
      <c r="J112" s="45">
        <v>86242</v>
      </c>
      <c r="K112" s="45" t="s">
        <v>430</v>
      </c>
      <c r="L112" s="183">
        <v>0</v>
      </c>
      <c r="M112" s="45">
        <v>43121</v>
      </c>
      <c r="N112" s="143" t="s">
        <v>478</v>
      </c>
      <c r="O112" s="143" t="s">
        <v>479</v>
      </c>
      <c r="P112" s="45" t="s">
        <v>440</v>
      </c>
      <c r="Q112" s="47" t="s">
        <v>428</v>
      </c>
    </row>
    <row r="113" ht="81" spans="1:17">
      <c r="A113" s="43">
        <v>15</v>
      </c>
      <c r="B113" s="43" t="s">
        <v>480</v>
      </c>
      <c r="C113" s="43" t="s">
        <v>481</v>
      </c>
      <c r="D113" s="43" t="s">
        <v>482</v>
      </c>
      <c r="E113" s="43" t="s">
        <v>428</v>
      </c>
      <c r="F113" s="180" t="s">
        <v>483</v>
      </c>
      <c r="G113" s="45">
        <v>116207</v>
      </c>
      <c r="H113" s="45">
        <v>9096</v>
      </c>
      <c r="I113" s="45">
        <v>70000</v>
      </c>
      <c r="J113" s="45">
        <v>89670</v>
      </c>
      <c r="K113" s="43" t="s">
        <v>430</v>
      </c>
      <c r="L113" s="45" t="s">
        <v>484</v>
      </c>
      <c r="M113" s="45">
        <v>44835</v>
      </c>
      <c r="N113" s="143" t="s">
        <v>485</v>
      </c>
      <c r="O113" s="143" t="s">
        <v>486</v>
      </c>
      <c r="P113" s="43" t="s">
        <v>440</v>
      </c>
      <c r="Q113" s="47" t="s">
        <v>428</v>
      </c>
    </row>
    <row r="114" ht="94.5" spans="1:17">
      <c r="A114" s="43">
        <v>16</v>
      </c>
      <c r="B114" s="43" t="s">
        <v>487</v>
      </c>
      <c r="C114" s="43" t="s">
        <v>488</v>
      </c>
      <c r="D114" s="43" t="s">
        <v>489</v>
      </c>
      <c r="E114" s="43" t="s">
        <v>428</v>
      </c>
      <c r="F114" s="180" t="s">
        <v>490</v>
      </c>
      <c r="G114" s="45">
        <v>44185.77</v>
      </c>
      <c r="H114" s="45">
        <v>294</v>
      </c>
      <c r="I114" s="45">
        <v>43891.77</v>
      </c>
      <c r="J114" s="45">
        <v>25356</v>
      </c>
      <c r="K114" s="43" t="s">
        <v>491</v>
      </c>
      <c r="L114" s="45">
        <v>8750</v>
      </c>
      <c r="M114" s="45">
        <v>3928</v>
      </c>
      <c r="N114" s="143">
        <v>45870</v>
      </c>
      <c r="O114" s="143">
        <v>46357</v>
      </c>
      <c r="P114" s="43" t="s">
        <v>440</v>
      </c>
      <c r="Q114" s="47" t="s">
        <v>428</v>
      </c>
    </row>
    <row r="115" ht="54" spans="1:17">
      <c r="A115" s="43">
        <v>17</v>
      </c>
      <c r="B115" s="43" t="s">
        <v>492</v>
      </c>
      <c r="C115" s="43" t="s">
        <v>493</v>
      </c>
      <c r="D115" s="43" t="s">
        <v>494</v>
      </c>
      <c r="E115" s="43" t="s">
        <v>428</v>
      </c>
      <c r="F115" s="180" t="s">
        <v>495</v>
      </c>
      <c r="G115" s="45">
        <v>12330</v>
      </c>
      <c r="H115" s="45">
        <v>500</v>
      </c>
      <c r="I115" s="45">
        <v>3200</v>
      </c>
      <c r="J115" s="45">
        <v>12330</v>
      </c>
      <c r="K115" s="43" t="s">
        <v>430</v>
      </c>
      <c r="L115" s="45">
        <v>0</v>
      </c>
      <c r="M115" s="45">
        <v>3200</v>
      </c>
      <c r="N115" s="143">
        <v>45474</v>
      </c>
      <c r="O115" s="143">
        <v>46722</v>
      </c>
      <c r="P115" s="43" t="s">
        <v>440</v>
      </c>
      <c r="Q115" s="47" t="s">
        <v>428</v>
      </c>
    </row>
    <row r="116" ht="121.5" spans="1:17">
      <c r="A116" s="43">
        <v>18</v>
      </c>
      <c r="B116" s="43" t="s">
        <v>447</v>
      </c>
      <c r="C116" s="43" t="s">
        <v>496</v>
      </c>
      <c r="D116" s="43" t="s">
        <v>497</v>
      </c>
      <c r="E116" s="43" t="s">
        <v>428</v>
      </c>
      <c r="F116" s="180" t="s">
        <v>498</v>
      </c>
      <c r="G116" s="45">
        <v>8379</v>
      </c>
      <c r="H116" s="45">
        <v>0</v>
      </c>
      <c r="I116" s="45">
        <v>2000</v>
      </c>
      <c r="J116" s="45">
        <v>6600</v>
      </c>
      <c r="K116" s="43" t="s">
        <v>430</v>
      </c>
      <c r="L116" s="45">
        <v>0</v>
      </c>
      <c r="M116" s="45">
        <v>2000</v>
      </c>
      <c r="N116" s="143">
        <v>46296</v>
      </c>
      <c r="O116" s="143">
        <v>46722</v>
      </c>
      <c r="P116" s="43" t="s">
        <v>440</v>
      </c>
      <c r="Q116" s="47" t="s">
        <v>428</v>
      </c>
    </row>
    <row r="117" ht="58.5" spans="1:17">
      <c r="A117" s="43">
        <v>19</v>
      </c>
      <c r="B117" s="43" t="s">
        <v>499</v>
      </c>
      <c r="C117" s="43" t="s">
        <v>500</v>
      </c>
      <c r="D117" s="43" t="s">
        <v>501</v>
      </c>
      <c r="E117" s="43" t="s">
        <v>428</v>
      </c>
      <c r="F117" s="180" t="s">
        <v>502</v>
      </c>
      <c r="G117" s="45">
        <v>31208.55</v>
      </c>
      <c r="H117" s="45">
        <v>3000</v>
      </c>
      <c r="I117" s="45">
        <v>7500</v>
      </c>
      <c r="J117" s="45">
        <v>15000</v>
      </c>
      <c r="K117" s="43" t="s">
        <v>430</v>
      </c>
      <c r="L117" s="45">
        <v>0</v>
      </c>
      <c r="M117" s="45">
        <v>7500</v>
      </c>
      <c r="N117" s="143" t="s">
        <v>503</v>
      </c>
      <c r="O117" s="143" t="s">
        <v>504</v>
      </c>
      <c r="P117" s="43" t="s">
        <v>440</v>
      </c>
      <c r="Q117" s="47" t="s">
        <v>428</v>
      </c>
    </row>
    <row r="118" ht="63" spans="1:17">
      <c r="A118" s="43">
        <v>20</v>
      </c>
      <c r="B118" s="43" t="s">
        <v>505</v>
      </c>
      <c r="C118" s="43" t="s">
        <v>506</v>
      </c>
      <c r="D118" s="43" t="s">
        <v>507</v>
      </c>
      <c r="E118" s="43" t="s">
        <v>428</v>
      </c>
      <c r="F118" s="180" t="s">
        <v>508</v>
      </c>
      <c r="G118" s="45">
        <v>4099.22</v>
      </c>
      <c r="H118" s="45">
        <v>32.86</v>
      </c>
      <c r="I118" s="45">
        <v>1000</v>
      </c>
      <c r="J118" s="45">
        <v>4099.22</v>
      </c>
      <c r="K118" s="43" t="s">
        <v>430</v>
      </c>
      <c r="L118" s="45">
        <v>0</v>
      </c>
      <c r="M118" s="45">
        <v>1000</v>
      </c>
      <c r="N118" s="143">
        <v>45658</v>
      </c>
      <c r="O118" s="143">
        <v>46357</v>
      </c>
      <c r="P118" s="43" t="s">
        <v>440</v>
      </c>
      <c r="Q118" s="47" t="s">
        <v>428</v>
      </c>
    </row>
    <row r="119" ht="94.5" spans="1:17">
      <c r="A119" s="127">
        <v>21</v>
      </c>
      <c r="B119" s="127" t="s">
        <v>447</v>
      </c>
      <c r="C119" s="127" t="s">
        <v>509</v>
      </c>
      <c r="D119" s="127" t="s">
        <v>510</v>
      </c>
      <c r="E119" s="127" t="s">
        <v>428</v>
      </c>
      <c r="F119" s="185" t="s">
        <v>511</v>
      </c>
      <c r="G119" s="45">
        <v>63224.78</v>
      </c>
      <c r="H119" s="45">
        <v>0</v>
      </c>
      <c r="I119" s="45">
        <v>20000</v>
      </c>
      <c r="J119" s="45">
        <v>46960.57</v>
      </c>
      <c r="K119" s="43" t="s">
        <v>430</v>
      </c>
      <c r="L119" s="45">
        <v>0</v>
      </c>
      <c r="M119" s="45">
        <v>20000</v>
      </c>
      <c r="N119" s="143" t="s">
        <v>479</v>
      </c>
      <c r="O119" s="143" t="s">
        <v>512</v>
      </c>
      <c r="P119" s="43" t="s">
        <v>431</v>
      </c>
      <c r="Q119" s="47" t="s">
        <v>428</v>
      </c>
    </row>
    <row r="120" ht="63" spans="1:17">
      <c r="A120" s="15">
        <v>1</v>
      </c>
      <c r="B120" s="43" t="s">
        <v>513</v>
      </c>
      <c r="C120" s="186" t="s">
        <v>514</v>
      </c>
      <c r="D120" s="186" t="s">
        <v>515</v>
      </c>
      <c r="E120" s="34" t="s">
        <v>279</v>
      </c>
      <c r="F120" s="140" t="s">
        <v>516</v>
      </c>
      <c r="G120" s="43">
        <v>32564</v>
      </c>
      <c r="H120" s="36">
        <v>65</v>
      </c>
      <c r="I120" s="36">
        <v>8491</v>
      </c>
      <c r="J120" s="36">
        <v>32564</v>
      </c>
      <c r="K120" s="36" t="s">
        <v>43</v>
      </c>
      <c r="L120" s="36">
        <v>2974</v>
      </c>
      <c r="M120" s="36">
        <v>6792</v>
      </c>
      <c r="N120" s="122">
        <v>45839</v>
      </c>
      <c r="O120" s="122">
        <v>47088</v>
      </c>
      <c r="P120" s="36" t="s">
        <v>27</v>
      </c>
      <c r="Q120" s="34" t="s">
        <v>279</v>
      </c>
    </row>
    <row r="121" ht="37.5" spans="1:17">
      <c r="A121" s="187">
        <v>1</v>
      </c>
      <c r="B121" s="187" t="s">
        <v>517</v>
      </c>
      <c r="C121" s="178" t="s">
        <v>518</v>
      </c>
      <c r="D121" s="187" t="s">
        <v>519</v>
      </c>
      <c r="E121" s="187" t="s">
        <v>520</v>
      </c>
      <c r="F121" s="188" t="s">
        <v>521</v>
      </c>
      <c r="G121" s="189">
        <v>68112</v>
      </c>
      <c r="H121" s="189">
        <v>8208</v>
      </c>
      <c r="I121" s="189">
        <v>15386</v>
      </c>
      <c r="J121" s="189">
        <v>68112</v>
      </c>
      <c r="K121" s="189" t="s">
        <v>43</v>
      </c>
      <c r="L121" s="189">
        <v>18670</v>
      </c>
      <c r="M121" s="189">
        <v>15386</v>
      </c>
      <c r="N121" s="190">
        <v>45717</v>
      </c>
      <c r="O121" s="190">
        <v>46722</v>
      </c>
      <c r="P121" s="191" t="s">
        <v>27</v>
      </c>
      <c r="Q121" s="192" t="s">
        <v>284</v>
      </c>
    </row>
    <row r="122" ht="96" spans="1:17">
      <c r="A122" s="187">
        <v>2</v>
      </c>
      <c r="B122" s="193" t="s">
        <v>522</v>
      </c>
      <c r="C122" s="178" t="s">
        <v>523</v>
      </c>
      <c r="D122" s="193" t="s">
        <v>524</v>
      </c>
      <c r="E122" s="187" t="s">
        <v>520</v>
      </c>
      <c r="F122" s="194" t="s">
        <v>525</v>
      </c>
      <c r="G122" s="193">
        <v>29105</v>
      </c>
      <c r="H122" s="193">
        <v>0</v>
      </c>
      <c r="I122" s="193">
        <v>10000</v>
      </c>
      <c r="J122" s="193">
        <v>29105</v>
      </c>
      <c r="K122" s="195" t="s">
        <v>26</v>
      </c>
      <c r="L122" s="195">
        <v>0</v>
      </c>
      <c r="M122" s="195">
        <v>3000</v>
      </c>
      <c r="N122" s="190">
        <v>46082</v>
      </c>
      <c r="O122" s="190">
        <v>46997</v>
      </c>
      <c r="P122" s="187" t="s">
        <v>36</v>
      </c>
      <c r="Q122" s="192" t="s">
        <v>284</v>
      </c>
    </row>
    <row r="123" ht="28.5" spans="1:17">
      <c r="A123" s="33">
        <v>2</v>
      </c>
      <c r="B123" s="44" t="s">
        <v>526</v>
      </c>
      <c r="C123" s="44" t="s">
        <v>527</v>
      </c>
      <c r="D123" s="196" t="s">
        <v>528</v>
      </c>
      <c r="E123" s="197" t="s">
        <v>320</v>
      </c>
      <c r="F123" s="198" t="s">
        <v>529</v>
      </c>
      <c r="G123" s="44">
        <v>45120</v>
      </c>
      <c r="H123" s="199">
        <v>0</v>
      </c>
      <c r="I123" s="199">
        <v>12781</v>
      </c>
      <c r="J123" s="199">
        <v>45120</v>
      </c>
      <c r="K123" s="199" t="s">
        <v>43</v>
      </c>
      <c r="L123" s="199">
        <v>13300</v>
      </c>
      <c r="M123" s="199">
        <v>11500</v>
      </c>
      <c r="N123" s="197">
        <v>45931</v>
      </c>
      <c r="O123" s="197">
        <v>46721</v>
      </c>
      <c r="P123" s="199" t="s">
        <v>27</v>
      </c>
      <c r="Q123" s="25" t="s">
        <v>530</v>
      </c>
    </row>
    <row r="124" ht="162" spans="1:17">
      <c r="A124" s="200">
        <v>1</v>
      </c>
      <c r="B124" s="200" t="s">
        <v>531</v>
      </c>
      <c r="C124" s="201" t="s">
        <v>532</v>
      </c>
      <c r="D124" s="201" t="s">
        <v>533</v>
      </c>
      <c r="E124" s="201" t="s">
        <v>315</v>
      </c>
      <c r="F124" s="202" t="s">
        <v>534</v>
      </c>
      <c r="G124" s="203">
        <v>18599</v>
      </c>
      <c r="H124" s="203">
        <v>749</v>
      </c>
      <c r="I124" s="203">
        <v>11980</v>
      </c>
      <c r="J124" s="203">
        <v>17368</v>
      </c>
      <c r="K124" s="204" t="s">
        <v>26</v>
      </c>
      <c r="L124" s="203">
        <v>0</v>
      </c>
      <c r="M124" s="203">
        <v>2605</v>
      </c>
      <c r="N124" s="205">
        <v>45923</v>
      </c>
      <c r="O124" s="205">
        <v>46660</v>
      </c>
      <c r="P124" s="201" t="s">
        <v>27</v>
      </c>
      <c r="Q124" s="201" t="s">
        <v>315</v>
      </c>
    </row>
    <row r="125" ht="182.25" spans="1:17">
      <c r="A125" s="200">
        <v>2</v>
      </c>
      <c r="B125" s="200" t="s">
        <v>535</v>
      </c>
      <c r="C125" s="201" t="s">
        <v>536</v>
      </c>
      <c r="D125" s="201" t="s">
        <v>537</v>
      </c>
      <c r="E125" s="201" t="s">
        <v>315</v>
      </c>
      <c r="F125" s="202" t="s">
        <v>538</v>
      </c>
      <c r="G125" s="203">
        <v>10350</v>
      </c>
      <c r="H125" s="203">
        <v>229.4</v>
      </c>
      <c r="I125" s="203">
        <v>7500</v>
      </c>
      <c r="J125" s="203">
        <v>9743</v>
      </c>
      <c r="K125" s="204" t="s">
        <v>26</v>
      </c>
      <c r="L125" s="203">
        <v>0</v>
      </c>
      <c r="M125" s="203">
        <v>1461</v>
      </c>
      <c r="N125" s="205">
        <v>45799</v>
      </c>
      <c r="O125" s="205">
        <v>46529</v>
      </c>
      <c r="P125" s="206" t="s">
        <v>27</v>
      </c>
      <c r="Q125" s="201" t="s">
        <v>315</v>
      </c>
    </row>
    <row r="126" ht="243" spans="1:17">
      <c r="A126" s="200">
        <v>3</v>
      </c>
      <c r="B126" s="200" t="s">
        <v>539</v>
      </c>
      <c r="C126" s="201" t="s">
        <v>540</v>
      </c>
      <c r="D126" s="201" t="s">
        <v>541</v>
      </c>
      <c r="E126" s="201" t="s">
        <v>315</v>
      </c>
      <c r="F126" s="202" t="s">
        <v>542</v>
      </c>
      <c r="G126" s="203">
        <v>15500</v>
      </c>
      <c r="H126" s="203">
        <v>0</v>
      </c>
      <c r="I126" s="203">
        <v>11000</v>
      </c>
      <c r="J126" s="207">
        <v>11827</v>
      </c>
      <c r="K126" s="204" t="s">
        <v>26</v>
      </c>
      <c r="L126" s="203">
        <v>0</v>
      </c>
      <c r="M126" s="207">
        <v>5900</v>
      </c>
      <c r="N126" s="208">
        <v>46082</v>
      </c>
      <c r="O126" s="205">
        <v>46722</v>
      </c>
      <c r="P126" s="206" t="s">
        <v>36</v>
      </c>
      <c r="Q126" s="201" t="s">
        <v>315</v>
      </c>
    </row>
    <row r="127" ht="202.5" spans="1:17">
      <c r="A127" s="200">
        <v>4</v>
      </c>
      <c r="B127" s="200" t="s">
        <v>543</v>
      </c>
      <c r="C127" s="201" t="s">
        <v>544</v>
      </c>
      <c r="D127" s="201" t="s">
        <v>545</v>
      </c>
      <c r="E127" s="201" t="s">
        <v>315</v>
      </c>
      <c r="F127" s="209" t="s">
        <v>546</v>
      </c>
      <c r="G127" s="203">
        <v>21000</v>
      </c>
      <c r="H127" s="203">
        <v>0</v>
      </c>
      <c r="I127" s="203">
        <v>5000</v>
      </c>
      <c r="J127" s="207">
        <v>7500</v>
      </c>
      <c r="K127" s="204" t="s">
        <v>26</v>
      </c>
      <c r="L127" s="203">
        <v>0</v>
      </c>
      <c r="M127" s="207">
        <v>3750</v>
      </c>
      <c r="N127" s="208">
        <v>46021</v>
      </c>
      <c r="O127" s="205">
        <v>46751</v>
      </c>
      <c r="P127" s="206" t="s">
        <v>36</v>
      </c>
      <c r="Q127" s="201" t="s">
        <v>315</v>
      </c>
    </row>
    <row r="128" ht="121.5" spans="1:17">
      <c r="A128" s="200">
        <v>5</v>
      </c>
      <c r="B128" s="200" t="s">
        <v>547</v>
      </c>
      <c r="C128" s="201" t="s">
        <v>548</v>
      </c>
      <c r="D128" s="201" t="s">
        <v>549</v>
      </c>
      <c r="E128" s="201" t="s">
        <v>315</v>
      </c>
      <c r="F128" s="202" t="s">
        <v>550</v>
      </c>
      <c r="G128" s="203">
        <v>18564</v>
      </c>
      <c r="H128" s="210">
        <v>202.15</v>
      </c>
      <c r="I128" s="210">
        <v>9282</v>
      </c>
      <c r="J128" s="203">
        <v>18000</v>
      </c>
      <c r="K128" s="204" t="s">
        <v>26</v>
      </c>
      <c r="L128" s="210">
        <v>1998</v>
      </c>
      <c r="M128" s="210">
        <v>702</v>
      </c>
      <c r="N128" s="287" t="s">
        <v>551</v>
      </c>
      <c r="O128" s="287" t="s">
        <v>552</v>
      </c>
      <c r="P128" s="206" t="s">
        <v>27</v>
      </c>
      <c r="Q128" s="201" t="s">
        <v>315</v>
      </c>
    </row>
    <row r="129" ht="222.75" spans="1:18">
      <c r="A129" s="200">
        <v>6</v>
      </c>
      <c r="B129" s="200" t="s">
        <v>553</v>
      </c>
      <c r="C129" s="200" t="s">
        <v>554</v>
      </c>
      <c r="D129" s="201" t="s">
        <v>555</v>
      </c>
      <c r="E129" s="201" t="s">
        <v>315</v>
      </c>
      <c r="F129" s="202" t="s">
        <v>556</v>
      </c>
      <c r="G129" s="203">
        <v>23324</v>
      </c>
      <c r="H129" s="210">
        <v>2924.97</v>
      </c>
      <c r="I129" s="210">
        <v>4675.75</v>
      </c>
      <c r="J129" s="203">
        <v>21127</v>
      </c>
      <c r="K129" s="204" t="s">
        <v>26</v>
      </c>
      <c r="L129" s="210">
        <v>2219</v>
      </c>
      <c r="M129" s="210">
        <v>780</v>
      </c>
      <c r="N129" s="205">
        <v>45553</v>
      </c>
      <c r="O129" s="205">
        <v>46282</v>
      </c>
      <c r="P129" s="206" t="s">
        <v>27</v>
      </c>
      <c r="Q129" s="201" t="s">
        <v>315</v>
      </c>
    </row>
    <row r="130" ht="121.5" spans="1:18">
      <c r="A130" s="211">
        <v>7</v>
      </c>
      <c r="B130" s="211" t="s">
        <v>557</v>
      </c>
      <c r="C130" s="212" t="s">
        <v>558</v>
      </c>
      <c r="D130" s="212" t="s">
        <v>559</v>
      </c>
      <c r="E130" s="212" t="s">
        <v>315</v>
      </c>
      <c r="F130" s="213" t="s">
        <v>560</v>
      </c>
      <c r="G130" s="214">
        <v>22000</v>
      </c>
      <c r="H130" s="215">
        <v>5540.65</v>
      </c>
      <c r="I130" s="215">
        <v>11800</v>
      </c>
      <c r="J130" s="214">
        <v>19000</v>
      </c>
      <c r="K130" s="216" t="s">
        <v>26</v>
      </c>
      <c r="L130" s="215">
        <v>1887</v>
      </c>
      <c r="M130" s="215">
        <v>663</v>
      </c>
      <c r="N130" s="217">
        <v>45689</v>
      </c>
      <c r="O130" s="217">
        <v>46387</v>
      </c>
      <c r="P130" s="218" t="s">
        <v>27</v>
      </c>
      <c r="Q130" s="212" t="s">
        <v>315</v>
      </c>
    </row>
    <row r="131" ht="121.5" spans="1:18">
      <c r="A131" s="200">
        <v>8</v>
      </c>
      <c r="B131" s="200" t="s">
        <v>561</v>
      </c>
      <c r="C131" s="201" t="s">
        <v>562</v>
      </c>
      <c r="D131" s="201" t="s">
        <v>563</v>
      </c>
      <c r="E131" s="201" t="s">
        <v>315</v>
      </c>
      <c r="F131" s="202" t="s">
        <v>564</v>
      </c>
      <c r="G131" s="219">
        <v>53340</v>
      </c>
      <c r="H131" s="219">
        <v>0</v>
      </c>
      <c r="I131" s="219">
        <v>20003</v>
      </c>
      <c r="J131" s="219">
        <v>48000</v>
      </c>
      <c r="K131" s="206" t="s">
        <v>43</v>
      </c>
      <c r="L131" s="219">
        <v>14400</v>
      </c>
      <c r="M131" s="219">
        <v>18000</v>
      </c>
      <c r="N131" s="220">
        <v>45962</v>
      </c>
      <c r="O131" s="220">
        <v>46722</v>
      </c>
      <c r="P131" s="201" t="s">
        <v>27</v>
      </c>
      <c r="Q131" s="201" t="s">
        <v>315</v>
      </c>
      <c r="R131" s="65" t="s">
        <v>530</v>
      </c>
    </row>
    <row r="132" ht="182.25" spans="1:18">
      <c r="A132" s="221">
        <v>9</v>
      </c>
      <c r="B132" s="221" t="s">
        <v>565</v>
      </c>
      <c r="C132" s="222" t="s">
        <v>566</v>
      </c>
      <c r="D132" s="222" t="s">
        <v>567</v>
      </c>
      <c r="E132" s="222" t="s">
        <v>315</v>
      </c>
      <c r="F132" s="223" t="s">
        <v>568</v>
      </c>
      <c r="G132" s="224">
        <v>57809</v>
      </c>
      <c r="H132" s="224">
        <v>10512</v>
      </c>
      <c r="I132" s="224">
        <v>57809</v>
      </c>
      <c r="J132" s="224">
        <v>36640</v>
      </c>
      <c r="K132" s="225" t="s">
        <v>26</v>
      </c>
      <c r="L132" s="224">
        <v>7320</v>
      </c>
      <c r="M132" s="224">
        <v>0</v>
      </c>
      <c r="N132" s="226" t="s">
        <v>569</v>
      </c>
      <c r="O132" s="226" t="s">
        <v>552</v>
      </c>
      <c r="P132" s="222" t="s">
        <v>36</v>
      </c>
      <c r="Q132" s="222" t="s">
        <v>315</v>
      </c>
    </row>
    <row r="133" ht="108" spans="1:18">
      <c r="A133" s="227">
        <v>1</v>
      </c>
      <c r="B133" s="227" t="s">
        <v>570</v>
      </c>
      <c r="C133" s="227" t="s">
        <v>571</v>
      </c>
      <c r="D133" s="227" t="s">
        <v>572</v>
      </c>
      <c r="E133" s="227" t="s">
        <v>269</v>
      </c>
      <c r="F133" s="228" t="s">
        <v>573</v>
      </c>
      <c r="G133" s="229">
        <v>17959</v>
      </c>
      <c r="H133" s="229">
        <v>100</v>
      </c>
      <c r="I133" s="229">
        <v>6187</v>
      </c>
      <c r="J133" s="229">
        <v>17959</v>
      </c>
      <c r="K133" s="227" t="s">
        <v>43</v>
      </c>
      <c r="L133" s="229">
        <v>6187</v>
      </c>
      <c r="M133" s="229">
        <v>2792</v>
      </c>
      <c r="N133" s="230">
        <v>45901</v>
      </c>
      <c r="O133" s="230">
        <v>46357</v>
      </c>
      <c r="P133" s="227" t="s">
        <v>36</v>
      </c>
      <c r="Q133" s="8" t="s">
        <v>269</v>
      </c>
    </row>
    <row r="134" ht="94.5" spans="1:18">
      <c r="A134" s="227">
        <v>2</v>
      </c>
      <c r="B134" s="227" t="s">
        <v>574</v>
      </c>
      <c r="C134" s="227" t="s">
        <v>575</v>
      </c>
      <c r="D134" s="227" t="s">
        <v>572</v>
      </c>
      <c r="E134" s="227" t="s">
        <v>269</v>
      </c>
      <c r="F134" s="228" t="s">
        <v>576</v>
      </c>
      <c r="G134" s="229">
        <v>12713</v>
      </c>
      <c r="H134" s="229">
        <v>100</v>
      </c>
      <c r="I134" s="229">
        <v>4379</v>
      </c>
      <c r="J134" s="229">
        <v>12713</v>
      </c>
      <c r="K134" s="227" t="s">
        <v>43</v>
      </c>
      <c r="L134" s="229">
        <v>4379</v>
      </c>
      <c r="M134" s="229">
        <v>1977</v>
      </c>
      <c r="N134" s="230">
        <v>45901</v>
      </c>
      <c r="O134" s="230">
        <v>46357</v>
      </c>
      <c r="P134" s="227" t="s">
        <v>36</v>
      </c>
      <c r="Q134" s="8" t="s">
        <v>269</v>
      </c>
    </row>
    <row r="135" ht="102.75" spans="1:18">
      <c r="A135" s="145">
        <v>1</v>
      </c>
      <c r="B135" s="231" t="s">
        <v>48</v>
      </c>
      <c r="C135" s="43" t="s">
        <v>577</v>
      </c>
      <c r="D135" s="232" t="s">
        <v>578</v>
      </c>
      <c r="E135" s="145" t="s">
        <v>579</v>
      </c>
      <c r="F135" s="233" t="s">
        <v>580</v>
      </c>
      <c r="G135" s="145">
        <v>4000</v>
      </c>
      <c r="H135" s="145">
        <v>0</v>
      </c>
      <c r="I135" s="145">
        <v>4000</v>
      </c>
      <c r="J135" s="145">
        <v>2800</v>
      </c>
      <c r="K135" s="145" t="s">
        <v>26</v>
      </c>
      <c r="L135" s="145">
        <v>0</v>
      </c>
      <c r="M135" s="145">
        <v>1400</v>
      </c>
      <c r="N135" s="234">
        <v>46082</v>
      </c>
      <c r="O135" s="197">
        <v>46357</v>
      </c>
      <c r="P135" s="33" t="s">
        <v>36</v>
      </c>
      <c r="Q135" s="25" t="s">
        <v>293</v>
      </c>
    </row>
    <row r="136" ht="108.75" spans="1:18">
      <c r="A136" s="145">
        <v>2</v>
      </c>
      <c r="B136" s="235" t="s">
        <v>48</v>
      </c>
      <c r="C136" s="235" t="s">
        <v>581</v>
      </c>
      <c r="D136" s="232" t="s">
        <v>578</v>
      </c>
      <c r="E136" s="145" t="s">
        <v>579</v>
      </c>
      <c r="F136" s="236" t="s">
        <v>582</v>
      </c>
      <c r="G136" s="145">
        <v>3700</v>
      </c>
      <c r="H136" s="145">
        <v>0</v>
      </c>
      <c r="I136" s="145">
        <v>3700</v>
      </c>
      <c r="J136" s="145">
        <v>1000</v>
      </c>
      <c r="K136" s="145" t="s">
        <v>26</v>
      </c>
      <c r="L136" s="145">
        <v>0</v>
      </c>
      <c r="M136" s="145">
        <v>500</v>
      </c>
      <c r="N136" s="197">
        <v>46113</v>
      </c>
      <c r="O136" s="197">
        <v>46357</v>
      </c>
      <c r="P136" s="33" t="s">
        <v>36</v>
      </c>
      <c r="Q136" s="25" t="s">
        <v>293</v>
      </c>
    </row>
    <row r="137" ht="42.75" spans="1:18">
      <c r="A137" s="145">
        <v>3</v>
      </c>
      <c r="B137" s="235" t="s">
        <v>583</v>
      </c>
      <c r="C137" s="236" t="s">
        <v>584</v>
      </c>
      <c r="D137" s="232" t="s">
        <v>578</v>
      </c>
      <c r="E137" s="145" t="s">
        <v>579</v>
      </c>
      <c r="F137" s="236" t="s">
        <v>585</v>
      </c>
      <c r="G137" s="145">
        <v>4300</v>
      </c>
      <c r="H137" s="145">
        <v>0</v>
      </c>
      <c r="I137" s="145">
        <v>4300</v>
      </c>
      <c r="J137" s="145">
        <v>4300</v>
      </c>
      <c r="K137" s="237" t="s">
        <v>26</v>
      </c>
      <c r="L137" s="145">
        <v>0</v>
      </c>
      <c r="M137" s="145">
        <v>2100</v>
      </c>
      <c r="N137" s="197">
        <v>45992</v>
      </c>
      <c r="O137" s="197">
        <v>46174</v>
      </c>
      <c r="P137" s="33" t="s">
        <v>36</v>
      </c>
      <c r="Q137" s="25" t="s">
        <v>293</v>
      </c>
    </row>
    <row r="138" ht="72.75" spans="1:18">
      <c r="A138" s="145">
        <v>4</v>
      </c>
      <c r="B138" s="33" t="s">
        <v>48</v>
      </c>
      <c r="C138" s="236" t="s">
        <v>586</v>
      </c>
      <c r="D138" s="232" t="s">
        <v>578</v>
      </c>
      <c r="E138" s="145" t="s">
        <v>579</v>
      </c>
      <c r="F138" s="236" t="s">
        <v>587</v>
      </c>
      <c r="G138" s="145">
        <v>2000</v>
      </c>
      <c r="H138" s="145">
        <v>0</v>
      </c>
      <c r="I138" s="145">
        <v>2000</v>
      </c>
      <c r="J138" s="145">
        <v>2000</v>
      </c>
      <c r="K138" s="145" t="s">
        <v>26</v>
      </c>
      <c r="L138" s="145">
        <v>0</v>
      </c>
      <c r="M138" s="145">
        <v>1000</v>
      </c>
      <c r="N138" s="197">
        <v>46143</v>
      </c>
      <c r="O138" s="197">
        <v>46357</v>
      </c>
      <c r="P138" s="33" t="s">
        <v>36</v>
      </c>
      <c r="Q138" s="25" t="s">
        <v>293</v>
      </c>
    </row>
    <row r="139" ht="61.5" spans="1:18">
      <c r="A139" s="145">
        <v>5</v>
      </c>
      <c r="B139" s="235" t="s">
        <v>48</v>
      </c>
      <c r="C139" s="43" t="s">
        <v>588</v>
      </c>
      <c r="D139" s="33" t="s">
        <v>589</v>
      </c>
      <c r="E139" s="34" t="s">
        <v>579</v>
      </c>
      <c r="F139" s="198" t="s">
        <v>590</v>
      </c>
      <c r="G139" s="145">
        <v>7000</v>
      </c>
      <c r="H139" s="237">
        <v>0</v>
      </c>
      <c r="I139" s="237">
        <v>4200</v>
      </c>
      <c r="J139" s="237">
        <v>3500</v>
      </c>
      <c r="K139" s="237" t="s">
        <v>26</v>
      </c>
      <c r="L139" s="237">
        <v>0</v>
      </c>
      <c r="M139" s="237">
        <v>1750</v>
      </c>
      <c r="N139" s="197">
        <v>46113</v>
      </c>
      <c r="O139" s="197">
        <v>46539</v>
      </c>
      <c r="P139" s="33" t="s">
        <v>36</v>
      </c>
      <c r="Q139" s="25" t="s">
        <v>293</v>
      </c>
    </row>
    <row r="140" ht="57" spans="1:18">
      <c r="A140" s="145">
        <v>6</v>
      </c>
      <c r="B140" s="235" t="s">
        <v>48</v>
      </c>
      <c r="C140" s="33" t="s">
        <v>591</v>
      </c>
      <c r="D140" s="33" t="s">
        <v>592</v>
      </c>
      <c r="E140" s="34" t="s">
        <v>579</v>
      </c>
      <c r="F140" s="198" t="s">
        <v>593</v>
      </c>
      <c r="G140" s="145">
        <v>1700</v>
      </c>
      <c r="H140" s="237">
        <v>0</v>
      </c>
      <c r="I140" s="237">
        <v>1700</v>
      </c>
      <c r="J140" s="237">
        <v>1700</v>
      </c>
      <c r="K140" s="237" t="s">
        <v>26</v>
      </c>
      <c r="L140" s="237">
        <v>0</v>
      </c>
      <c r="M140" s="237">
        <v>800</v>
      </c>
      <c r="N140" s="197">
        <v>46143</v>
      </c>
      <c r="O140" s="197">
        <v>46327</v>
      </c>
      <c r="P140" s="33" t="s">
        <v>36</v>
      </c>
      <c r="Q140" s="25" t="s">
        <v>293</v>
      </c>
    </row>
    <row r="141" ht="99.75" spans="1:18">
      <c r="A141" s="145">
        <v>7</v>
      </c>
      <c r="B141" s="33" t="s">
        <v>594</v>
      </c>
      <c r="C141" s="33" t="s">
        <v>595</v>
      </c>
      <c r="D141" s="44" t="s">
        <v>596</v>
      </c>
      <c r="E141" s="34" t="s">
        <v>579</v>
      </c>
      <c r="F141" s="198" t="s">
        <v>597</v>
      </c>
      <c r="G141" s="33">
        <v>101866</v>
      </c>
      <c r="H141" s="36">
        <v>6000</v>
      </c>
      <c r="I141" s="36">
        <v>20000</v>
      </c>
      <c r="J141" s="36">
        <v>60000</v>
      </c>
      <c r="K141" s="36" t="s">
        <v>26</v>
      </c>
      <c r="L141" s="36">
        <v>0</v>
      </c>
      <c r="M141" s="36">
        <v>5000</v>
      </c>
      <c r="N141" s="122">
        <v>45778</v>
      </c>
      <c r="O141" s="122">
        <v>46722</v>
      </c>
      <c r="P141" s="36" t="s">
        <v>36</v>
      </c>
      <c r="Q141" s="25" t="s">
        <v>293</v>
      </c>
    </row>
    <row r="142" ht="57" spans="1:18">
      <c r="A142" s="145">
        <v>8</v>
      </c>
      <c r="B142" s="33" t="s">
        <v>598</v>
      </c>
      <c r="C142" s="33" t="s">
        <v>599</v>
      </c>
      <c r="D142" s="44" t="s">
        <v>600</v>
      </c>
      <c r="E142" s="34" t="s">
        <v>579</v>
      </c>
      <c r="F142" s="198" t="s">
        <v>601</v>
      </c>
      <c r="G142" s="33">
        <v>50000</v>
      </c>
      <c r="H142" s="124">
        <v>3500</v>
      </c>
      <c r="I142" s="124">
        <v>45000</v>
      </c>
      <c r="J142" s="124">
        <v>35000</v>
      </c>
      <c r="K142" s="124" t="s">
        <v>26</v>
      </c>
      <c r="L142" s="124">
        <v>0</v>
      </c>
      <c r="M142" s="124">
        <v>5250</v>
      </c>
      <c r="N142" s="122">
        <v>45689</v>
      </c>
      <c r="O142" s="42">
        <v>46357</v>
      </c>
      <c r="P142" s="36" t="s">
        <v>36</v>
      </c>
      <c r="Q142" s="25" t="s">
        <v>293</v>
      </c>
    </row>
    <row r="143" ht="42.75" spans="1:18">
      <c r="A143" s="168">
        <v>1</v>
      </c>
      <c r="B143" s="168" t="s">
        <v>602</v>
      </c>
      <c r="C143" s="168" t="s">
        <v>603</v>
      </c>
      <c r="D143" s="168" t="s">
        <v>604</v>
      </c>
      <c r="E143" s="168" t="s">
        <v>605</v>
      </c>
      <c r="F143" s="238" t="s">
        <v>606</v>
      </c>
      <c r="G143" s="239">
        <v>78800</v>
      </c>
      <c r="H143" s="239">
        <v>8500</v>
      </c>
      <c r="I143" s="239">
        <v>12000</v>
      </c>
      <c r="J143" s="239">
        <v>78800</v>
      </c>
      <c r="K143" s="176" t="s">
        <v>26</v>
      </c>
      <c r="L143" s="170">
        <v>0</v>
      </c>
      <c r="M143" s="239">
        <v>22000</v>
      </c>
      <c r="N143" s="174">
        <v>45597</v>
      </c>
      <c r="O143" s="173">
        <v>46296</v>
      </c>
      <c r="P143" s="168" t="s">
        <v>27</v>
      </c>
      <c r="Q143" s="168" t="s">
        <v>65</v>
      </c>
    </row>
    <row r="144" ht="99.75" spans="1:18">
      <c r="A144" s="168">
        <v>2</v>
      </c>
      <c r="B144" s="168" t="s">
        <v>607</v>
      </c>
      <c r="C144" s="168" t="s">
        <v>608</v>
      </c>
      <c r="D144" s="168" t="s">
        <v>609</v>
      </c>
      <c r="E144" s="168" t="s">
        <v>605</v>
      </c>
      <c r="F144" s="240" t="s">
        <v>610</v>
      </c>
      <c r="G144" s="168">
        <v>100300</v>
      </c>
      <c r="H144" s="176">
        <v>55300</v>
      </c>
      <c r="I144" s="176">
        <v>45000</v>
      </c>
      <c r="J144" s="176">
        <v>100300</v>
      </c>
      <c r="K144" s="176" t="s">
        <v>26</v>
      </c>
      <c r="L144" s="170">
        <v>0</v>
      </c>
      <c r="M144" s="176">
        <v>30000</v>
      </c>
      <c r="N144" s="241">
        <v>44958</v>
      </c>
      <c r="O144" s="242">
        <v>46235</v>
      </c>
      <c r="P144" s="168" t="s">
        <v>27</v>
      </c>
      <c r="Q144" s="168" t="s">
        <v>65</v>
      </c>
    </row>
    <row r="145" ht="57" spans="1:17">
      <c r="A145" s="168">
        <v>3</v>
      </c>
      <c r="B145" s="168" t="s">
        <v>48</v>
      </c>
      <c r="C145" s="168" t="s">
        <v>611</v>
      </c>
      <c r="D145" s="168" t="s">
        <v>612</v>
      </c>
      <c r="E145" s="173" t="s">
        <v>76</v>
      </c>
      <c r="F145" s="243" t="s">
        <v>613</v>
      </c>
      <c r="G145" s="168">
        <v>12083</v>
      </c>
      <c r="H145" s="176">
        <v>60</v>
      </c>
      <c r="I145" s="176">
        <v>12023</v>
      </c>
      <c r="J145" s="176">
        <v>2404</v>
      </c>
      <c r="K145" s="176" t="s">
        <v>26</v>
      </c>
      <c r="L145" s="170">
        <v>0</v>
      </c>
      <c r="M145" s="176">
        <v>2404</v>
      </c>
      <c r="N145" s="242">
        <v>45962</v>
      </c>
      <c r="O145" s="242">
        <v>46327</v>
      </c>
      <c r="P145" s="176" t="s">
        <v>36</v>
      </c>
      <c r="Q145" s="168" t="s">
        <v>65</v>
      </c>
    </row>
    <row r="146" ht="28.5" spans="1:17">
      <c r="A146" s="168">
        <v>4</v>
      </c>
      <c r="B146" s="168" t="s">
        <v>614</v>
      </c>
      <c r="C146" s="168" t="s">
        <v>615</v>
      </c>
      <c r="D146" s="168" t="s">
        <v>616</v>
      </c>
      <c r="E146" s="173" t="s">
        <v>76</v>
      </c>
      <c r="F146" s="243" t="s">
        <v>617</v>
      </c>
      <c r="G146" s="168">
        <v>1180</v>
      </c>
      <c r="H146" s="176">
        <v>0</v>
      </c>
      <c r="I146" s="176">
        <v>1180</v>
      </c>
      <c r="J146" s="176">
        <v>236</v>
      </c>
      <c r="K146" s="176" t="s">
        <v>26</v>
      </c>
      <c r="L146" s="170">
        <v>0</v>
      </c>
      <c r="M146" s="176">
        <v>236</v>
      </c>
      <c r="N146" s="242">
        <v>46113</v>
      </c>
      <c r="O146" s="242">
        <v>46722</v>
      </c>
      <c r="P146" s="176" t="s">
        <v>36</v>
      </c>
      <c r="Q146" s="168" t="s">
        <v>65</v>
      </c>
    </row>
    <row r="147" ht="57" spans="1:17">
      <c r="A147" s="168">
        <v>5</v>
      </c>
      <c r="B147" s="244" t="s">
        <v>618</v>
      </c>
      <c r="C147" s="244" t="s">
        <v>619</v>
      </c>
      <c r="D147" s="168" t="s">
        <v>620</v>
      </c>
      <c r="E147" s="168" t="s">
        <v>65</v>
      </c>
      <c r="F147" s="245" t="s">
        <v>621</v>
      </c>
      <c r="G147" s="239">
        <v>91480</v>
      </c>
      <c r="H147" s="239">
        <v>0</v>
      </c>
      <c r="I147" s="239">
        <v>30000</v>
      </c>
      <c r="J147" s="239">
        <v>91480</v>
      </c>
      <c r="K147" s="176" t="s">
        <v>26</v>
      </c>
      <c r="L147" s="239">
        <v>0</v>
      </c>
      <c r="M147" s="239">
        <v>36592</v>
      </c>
      <c r="N147" s="175" t="s">
        <v>622</v>
      </c>
      <c r="O147" s="173">
        <v>46905</v>
      </c>
      <c r="P147" s="168" t="s">
        <v>36</v>
      </c>
      <c r="Q147" s="168" t="s">
        <v>65</v>
      </c>
    </row>
    <row r="148" ht="85.5" spans="1:17">
      <c r="A148" s="168">
        <v>6</v>
      </c>
      <c r="B148" s="246" t="s">
        <v>623</v>
      </c>
      <c r="C148" s="244" t="s">
        <v>624</v>
      </c>
      <c r="D148" s="168" t="s">
        <v>625</v>
      </c>
      <c r="E148" s="168" t="s">
        <v>65</v>
      </c>
      <c r="F148" s="245" t="s">
        <v>626</v>
      </c>
      <c r="G148" s="247">
        <v>28000</v>
      </c>
      <c r="H148" s="247">
        <v>1100</v>
      </c>
      <c r="I148" s="247">
        <v>2000</v>
      </c>
      <c r="J148" s="170">
        <v>28000</v>
      </c>
      <c r="K148" s="176" t="s">
        <v>26</v>
      </c>
      <c r="L148" s="248">
        <v>0</v>
      </c>
      <c r="M148" s="247">
        <v>5330</v>
      </c>
      <c r="N148" s="249">
        <v>45597</v>
      </c>
      <c r="O148" s="249">
        <v>46387</v>
      </c>
      <c r="P148" s="168" t="s">
        <v>27</v>
      </c>
      <c r="Q148" s="168" t="s">
        <v>65</v>
      </c>
    </row>
    <row r="149" ht="85.5" spans="1:17">
      <c r="A149" s="168">
        <v>7</v>
      </c>
      <c r="B149" s="246" t="s">
        <v>627</v>
      </c>
      <c r="C149" s="244" t="s">
        <v>628</v>
      </c>
      <c r="D149" s="168" t="s">
        <v>625</v>
      </c>
      <c r="E149" s="168" t="s">
        <v>65</v>
      </c>
      <c r="F149" s="238" t="s">
        <v>629</v>
      </c>
      <c r="G149" s="247">
        <v>8000</v>
      </c>
      <c r="H149" s="247">
        <v>800</v>
      </c>
      <c r="I149" s="247">
        <v>500</v>
      </c>
      <c r="J149" s="170">
        <v>8000</v>
      </c>
      <c r="K149" s="176" t="s">
        <v>26</v>
      </c>
      <c r="L149" s="250">
        <v>0</v>
      </c>
      <c r="M149" s="247">
        <v>1250</v>
      </c>
      <c r="N149" s="251">
        <v>45597</v>
      </c>
      <c r="O149" s="251">
        <v>46387</v>
      </c>
      <c r="P149" s="168" t="s">
        <v>27</v>
      </c>
      <c r="Q149" s="168" t="s">
        <v>65</v>
      </c>
    </row>
    <row r="150" ht="128.25" spans="1:17">
      <c r="A150" s="168">
        <v>8</v>
      </c>
      <c r="B150" s="247" t="s">
        <v>630</v>
      </c>
      <c r="C150" s="168" t="s">
        <v>631</v>
      </c>
      <c r="D150" s="247" t="s">
        <v>632</v>
      </c>
      <c r="E150" s="168" t="s">
        <v>65</v>
      </c>
      <c r="F150" s="240" t="s">
        <v>633</v>
      </c>
      <c r="G150" s="252">
        <v>122548.13</v>
      </c>
      <c r="H150" s="176"/>
      <c r="I150" s="176"/>
      <c r="J150" s="253">
        <v>12.254813</v>
      </c>
      <c r="K150" s="176" t="s">
        <v>43</v>
      </c>
      <c r="L150" s="252">
        <v>27836</v>
      </c>
      <c r="M150" s="252">
        <v>33438.065</v>
      </c>
      <c r="N150" s="254">
        <v>45809</v>
      </c>
      <c r="O150" s="176"/>
      <c r="P150" s="176" t="s">
        <v>36</v>
      </c>
      <c r="Q150" s="168" t="s">
        <v>65</v>
      </c>
    </row>
    <row r="151" ht="57" spans="1:17">
      <c r="A151" s="168">
        <v>9</v>
      </c>
      <c r="B151" s="244" t="s">
        <v>634</v>
      </c>
      <c r="C151" s="244" t="s">
        <v>635</v>
      </c>
      <c r="D151" s="244" t="s">
        <v>636</v>
      </c>
      <c r="E151" s="168" t="s">
        <v>65</v>
      </c>
      <c r="F151" s="245" t="s">
        <v>637</v>
      </c>
      <c r="G151" s="255">
        <v>62406.7</v>
      </c>
      <c r="H151" s="176"/>
      <c r="I151" s="176"/>
      <c r="J151" s="256" t="s">
        <v>638</v>
      </c>
      <c r="K151" s="176" t="s">
        <v>43</v>
      </c>
      <c r="L151" s="252">
        <v>16065</v>
      </c>
      <c r="M151" s="252">
        <v>1485</v>
      </c>
      <c r="N151" s="254">
        <v>45597</v>
      </c>
      <c r="O151" s="176"/>
      <c r="P151" s="176" t="s">
        <v>27</v>
      </c>
      <c r="Q151" s="168" t="s">
        <v>65</v>
      </c>
    </row>
    <row r="152" ht="42.75" spans="1:17">
      <c r="A152" s="168">
        <v>10</v>
      </c>
      <c r="B152" s="244" t="s">
        <v>639</v>
      </c>
      <c r="C152" s="244" t="s">
        <v>640</v>
      </c>
      <c r="D152" s="244" t="s">
        <v>641</v>
      </c>
      <c r="E152" s="168" t="s">
        <v>65</v>
      </c>
      <c r="F152" s="245" t="s">
        <v>642</v>
      </c>
      <c r="G152" s="252">
        <v>37518.61</v>
      </c>
      <c r="H152" s="176"/>
      <c r="I152" s="176"/>
      <c r="J152" s="252">
        <v>3.751861</v>
      </c>
      <c r="K152" s="179" t="s">
        <v>26</v>
      </c>
      <c r="L152" s="252">
        <v>0</v>
      </c>
      <c r="M152" s="252">
        <v>6620</v>
      </c>
      <c r="N152" s="254">
        <v>45693</v>
      </c>
      <c r="O152" s="176"/>
      <c r="P152" s="176" t="s">
        <v>27</v>
      </c>
      <c r="Q152" s="168" t="s">
        <v>65</v>
      </c>
    </row>
    <row r="153" ht="128.25" spans="1:17">
      <c r="A153" s="168">
        <v>11</v>
      </c>
      <c r="B153" s="244" t="s">
        <v>643</v>
      </c>
      <c r="C153" s="244" t="s">
        <v>644</v>
      </c>
      <c r="D153" s="244" t="s">
        <v>645</v>
      </c>
      <c r="E153" s="168" t="s">
        <v>65</v>
      </c>
      <c r="F153" s="245" t="s">
        <v>646</v>
      </c>
      <c r="G153" s="257">
        <v>40000</v>
      </c>
      <c r="H153" s="176"/>
      <c r="I153" s="176"/>
      <c r="J153" s="252">
        <v>3.98</v>
      </c>
      <c r="K153" s="179" t="s">
        <v>26</v>
      </c>
      <c r="L153" s="252">
        <v>0</v>
      </c>
      <c r="M153" s="252">
        <v>3100</v>
      </c>
      <c r="N153" s="244" t="s">
        <v>647</v>
      </c>
      <c r="O153" s="176"/>
      <c r="P153" s="176" t="s">
        <v>27</v>
      </c>
      <c r="Q153" s="168" t="s">
        <v>65</v>
      </c>
    </row>
    <row r="154" ht="71.25" spans="1:17">
      <c r="A154" s="168">
        <v>12</v>
      </c>
      <c r="B154" s="244" t="s">
        <v>648</v>
      </c>
      <c r="C154" s="244" t="s">
        <v>649</v>
      </c>
      <c r="D154" s="244" t="s">
        <v>645</v>
      </c>
      <c r="E154" s="168" t="s">
        <v>65</v>
      </c>
      <c r="F154" s="245" t="s">
        <v>650</v>
      </c>
      <c r="G154" s="244">
        <v>16600</v>
      </c>
      <c r="H154" s="176"/>
      <c r="I154" s="176"/>
      <c r="J154" s="244">
        <v>1.66</v>
      </c>
      <c r="K154" s="179" t="s">
        <v>26</v>
      </c>
      <c r="L154" s="252">
        <v>0</v>
      </c>
      <c r="M154" s="252">
        <v>1290</v>
      </c>
      <c r="N154" s="244" t="s">
        <v>647</v>
      </c>
      <c r="O154" s="176"/>
      <c r="P154" s="176" t="s">
        <v>27</v>
      </c>
      <c r="Q154" s="168" t="s">
        <v>65</v>
      </c>
    </row>
    <row r="155" ht="85.5" spans="1:17">
      <c r="A155" s="168">
        <v>13</v>
      </c>
      <c r="B155" s="244" t="s">
        <v>651</v>
      </c>
      <c r="C155" s="168" t="s">
        <v>652</v>
      </c>
      <c r="D155" s="244" t="s">
        <v>645</v>
      </c>
      <c r="E155" s="168" t="s">
        <v>65</v>
      </c>
      <c r="F155" s="245" t="s">
        <v>653</v>
      </c>
      <c r="G155" s="244">
        <v>18800</v>
      </c>
      <c r="H155" s="176"/>
      <c r="I155" s="176"/>
      <c r="J155" s="244">
        <v>1.88</v>
      </c>
      <c r="K155" s="179" t="s">
        <v>26</v>
      </c>
      <c r="L155" s="252">
        <v>0</v>
      </c>
      <c r="M155" s="252">
        <v>1460</v>
      </c>
      <c r="N155" s="244">
        <v>2025.6</v>
      </c>
      <c r="O155" s="176"/>
      <c r="P155" s="176" t="s">
        <v>36</v>
      </c>
      <c r="Q155" s="168" t="s">
        <v>65</v>
      </c>
    </row>
    <row r="156" ht="42.75" spans="1:17">
      <c r="A156" s="168">
        <v>14</v>
      </c>
      <c r="B156" s="244" t="s">
        <v>654</v>
      </c>
      <c r="C156" s="168" t="s">
        <v>655</v>
      </c>
      <c r="D156" s="244" t="s">
        <v>656</v>
      </c>
      <c r="E156" s="168" t="s">
        <v>65</v>
      </c>
      <c r="F156" s="245" t="s">
        <v>657</v>
      </c>
      <c r="G156" s="258">
        <v>10023</v>
      </c>
      <c r="H156" s="176"/>
      <c r="I156" s="176"/>
      <c r="J156" s="259">
        <v>1.0023</v>
      </c>
      <c r="K156" s="179" t="s">
        <v>26</v>
      </c>
      <c r="L156" s="252"/>
      <c r="M156" s="252">
        <v>1688</v>
      </c>
      <c r="N156" s="254">
        <v>45627</v>
      </c>
      <c r="O156" s="176"/>
      <c r="P156" s="176" t="s">
        <v>27</v>
      </c>
      <c r="Q156" s="168" t="s">
        <v>65</v>
      </c>
    </row>
    <row r="157" ht="42.75" spans="1:17">
      <c r="A157" s="168">
        <v>15</v>
      </c>
      <c r="B157" s="244" t="s">
        <v>658</v>
      </c>
      <c r="C157" s="168" t="s">
        <v>659</v>
      </c>
      <c r="D157" s="244" t="s">
        <v>660</v>
      </c>
      <c r="E157" s="168" t="s">
        <v>65</v>
      </c>
      <c r="F157" s="245" t="s">
        <v>661</v>
      </c>
      <c r="G157" s="257">
        <v>37870</v>
      </c>
      <c r="H157" s="176"/>
      <c r="I157" s="176"/>
      <c r="J157" s="260">
        <v>3.787</v>
      </c>
      <c r="K157" s="179" t="s">
        <v>26</v>
      </c>
      <c r="L157" s="252">
        <v>0</v>
      </c>
      <c r="M157" s="261">
        <v>3000</v>
      </c>
      <c r="N157" s="254">
        <v>45778</v>
      </c>
      <c r="O157" s="176"/>
      <c r="P157" s="176" t="s">
        <v>27</v>
      </c>
      <c r="Q157" s="168" t="s">
        <v>65</v>
      </c>
    </row>
    <row r="158" ht="42.75" spans="1:17">
      <c r="A158" s="168">
        <v>16</v>
      </c>
      <c r="B158" s="244" t="s">
        <v>662</v>
      </c>
      <c r="C158" s="168" t="s">
        <v>663</v>
      </c>
      <c r="D158" s="244" t="s">
        <v>664</v>
      </c>
      <c r="E158" s="168" t="s">
        <v>65</v>
      </c>
      <c r="F158" s="245" t="s">
        <v>665</v>
      </c>
      <c r="G158" s="244">
        <v>13773</v>
      </c>
      <c r="H158" s="176"/>
      <c r="I158" s="176"/>
      <c r="J158" s="244">
        <v>1.3773</v>
      </c>
      <c r="K158" s="179" t="s">
        <v>26</v>
      </c>
      <c r="L158" s="252">
        <v>0</v>
      </c>
      <c r="M158" s="262">
        <v>4131</v>
      </c>
      <c r="N158" s="254">
        <v>45627</v>
      </c>
      <c r="O158" s="176"/>
      <c r="P158" s="176" t="s">
        <v>27</v>
      </c>
      <c r="Q158" s="168" t="s">
        <v>65</v>
      </c>
    </row>
    <row r="159" ht="85.5" spans="1:17">
      <c r="A159" s="168">
        <v>17</v>
      </c>
      <c r="B159" s="168" t="s">
        <v>48</v>
      </c>
      <c r="C159" s="168" t="s">
        <v>666</v>
      </c>
      <c r="D159" s="168" t="s">
        <v>636</v>
      </c>
      <c r="E159" s="168" t="s">
        <v>65</v>
      </c>
      <c r="F159" s="243" t="s">
        <v>667</v>
      </c>
      <c r="G159" s="168">
        <v>29870</v>
      </c>
      <c r="H159" s="179">
        <v>0</v>
      </c>
      <c r="I159" s="179">
        <v>9000</v>
      </c>
      <c r="J159" s="179">
        <v>29870</v>
      </c>
      <c r="K159" s="179" t="s">
        <v>26</v>
      </c>
      <c r="L159" s="179">
        <v>0</v>
      </c>
      <c r="M159" s="179">
        <v>8961</v>
      </c>
      <c r="N159" s="263" t="s">
        <v>110</v>
      </c>
      <c r="O159" s="263" t="s">
        <v>668</v>
      </c>
      <c r="P159" s="168" t="s">
        <v>57</v>
      </c>
      <c r="Q159" s="168" t="s">
        <v>65</v>
      </c>
    </row>
    <row r="160" ht="57" spans="1:17">
      <c r="A160" s="168">
        <v>18</v>
      </c>
      <c r="B160" s="264" t="s">
        <v>669</v>
      </c>
      <c r="C160" s="168" t="s">
        <v>670</v>
      </c>
      <c r="D160" s="265" t="s">
        <v>632</v>
      </c>
      <c r="E160" s="168" t="s">
        <v>65</v>
      </c>
      <c r="F160" s="266" t="s">
        <v>671</v>
      </c>
      <c r="G160" s="168">
        <v>180000</v>
      </c>
      <c r="H160" s="176">
        <v>0</v>
      </c>
      <c r="I160" s="176">
        <v>40000</v>
      </c>
      <c r="J160" s="176">
        <v>100000</v>
      </c>
      <c r="K160" s="176" t="s">
        <v>26</v>
      </c>
      <c r="L160" s="176">
        <v>0</v>
      </c>
      <c r="M160" s="176">
        <v>20000</v>
      </c>
      <c r="N160" s="242">
        <v>46082</v>
      </c>
      <c r="O160" s="242">
        <v>47088</v>
      </c>
      <c r="P160" s="176" t="s">
        <v>36</v>
      </c>
      <c r="Q160" s="168" t="s">
        <v>65</v>
      </c>
    </row>
    <row r="161" ht="57" spans="1:17">
      <c r="A161" s="168">
        <v>19</v>
      </c>
      <c r="B161" s="267" t="s">
        <v>672</v>
      </c>
      <c r="C161" s="171" t="s">
        <v>673</v>
      </c>
      <c r="D161" s="268" t="s">
        <v>632</v>
      </c>
      <c r="E161" s="168" t="s">
        <v>65</v>
      </c>
      <c r="F161" s="269" t="s">
        <v>674</v>
      </c>
      <c r="G161" s="239">
        <v>8154</v>
      </c>
      <c r="H161" s="239">
        <v>0</v>
      </c>
      <c r="I161" s="239">
        <v>3000</v>
      </c>
      <c r="J161" s="239">
        <v>1991</v>
      </c>
      <c r="K161" s="171" t="s">
        <v>26</v>
      </c>
      <c r="L161" s="179">
        <v>0</v>
      </c>
      <c r="M161" s="171">
        <v>995.5</v>
      </c>
      <c r="N161" s="172">
        <v>45931</v>
      </c>
      <c r="O161" s="172">
        <v>46722</v>
      </c>
      <c r="P161" s="171" t="s">
        <v>36</v>
      </c>
      <c r="Q161" s="168" t="s">
        <v>65</v>
      </c>
    </row>
    <row r="162" ht="57" spans="1:17">
      <c r="A162" s="168">
        <v>20</v>
      </c>
      <c r="B162" s="238" t="s">
        <v>675</v>
      </c>
      <c r="C162" s="270" t="s">
        <v>676</v>
      </c>
      <c r="D162" s="168" t="s">
        <v>677</v>
      </c>
      <c r="E162" s="168" t="s">
        <v>65</v>
      </c>
      <c r="F162" s="271" t="s">
        <v>678</v>
      </c>
      <c r="G162" s="168">
        <v>24000</v>
      </c>
      <c r="H162" s="176"/>
      <c r="I162" s="176"/>
      <c r="J162" s="168">
        <v>24000</v>
      </c>
      <c r="K162" s="171" t="s">
        <v>26</v>
      </c>
      <c r="L162" s="176">
        <v>0</v>
      </c>
      <c r="M162" s="176">
        <v>7200</v>
      </c>
      <c r="N162" s="173">
        <v>45901</v>
      </c>
      <c r="O162" s="176"/>
      <c r="P162" s="171" t="s">
        <v>36</v>
      </c>
      <c r="Q162" s="168" t="s">
        <v>65</v>
      </c>
    </row>
    <row r="163" ht="28.5" spans="1:17">
      <c r="A163" s="168">
        <v>21</v>
      </c>
      <c r="B163" s="168" t="s">
        <v>679</v>
      </c>
      <c r="C163" s="270" t="s">
        <v>680</v>
      </c>
      <c r="D163" s="270" t="s">
        <v>681</v>
      </c>
      <c r="E163" s="168" t="s">
        <v>65</v>
      </c>
      <c r="F163" s="271" t="s">
        <v>682</v>
      </c>
      <c r="G163" s="248">
        <v>83000</v>
      </c>
      <c r="H163" s="176"/>
      <c r="I163" s="176"/>
      <c r="J163" s="248">
        <v>83000</v>
      </c>
      <c r="K163" s="171" t="s">
        <v>26</v>
      </c>
      <c r="L163" s="179">
        <v>0</v>
      </c>
      <c r="M163" s="176">
        <v>14800</v>
      </c>
      <c r="N163" s="173">
        <v>45383</v>
      </c>
      <c r="O163" s="176"/>
      <c r="P163" s="176" t="s">
        <v>27</v>
      </c>
      <c r="Q163" s="168" t="s">
        <v>65</v>
      </c>
    </row>
    <row r="164" ht="42.75" spans="1:17">
      <c r="A164" s="168">
        <v>22</v>
      </c>
      <c r="B164" s="168" t="s">
        <v>683</v>
      </c>
      <c r="C164" s="270" t="s">
        <v>684</v>
      </c>
      <c r="D164" s="270" t="s">
        <v>685</v>
      </c>
      <c r="E164" s="168" t="s">
        <v>65</v>
      </c>
      <c r="F164" s="271" t="s">
        <v>686</v>
      </c>
      <c r="G164" s="248">
        <v>36000</v>
      </c>
      <c r="H164" s="176"/>
      <c r="I164" s="176"/>
      <c r="J164" s="248">
        <v>36000</v>
      </c>
      <c r="K164" s="171" t="s">
        <v>26</v>
      </c>
      <c r="L164" s="176">
        <v>0</v>
      </c>
      <c r="M164" s="176">
        <v>10000</v>
      </c>
      <c r="N164" s="173">
        <v>44621</v>
      </c>
      <c r="O164" s="176"/>
      <c r="P164" s="176" t="s">
        <v>27</v>
      </c>
      <c r="Q164" s="168" t="s">
        <v>65</v>
      </c>
    </row>
    <row r="165" ht="142.5" spans="1:17">
      <c r="A165" s="168">
        <v>23</v>
      </c>
      <c r="B165" s="168" t="s">
        <v>687</v>
      </c>
      <c r="C165" s="168" t="s">
        <v>688</v>
      </c>
      <c r="D165" s="168" t="s">
        <v>689</v>
      </c>
      <c r="E165" s="168" t="s">
        <v>65</v>
      </c>
      <c r="F165" s="271" t="s">
        <v>690</v>
      </c>
      <c r="G165" s="248">
        <v>42500</v>
      </c>
      <c r="H165" s="176"/>
      <c r="I165" s="176"/>
      <c r="J165" s="248">
        <v>42500</v>
      </c>
      <c r="K165" s="171" t="s">
        <v>26</v>
      </c>
      <c r="L165" s="179">
        <v>0</v>
      </c>
      <c r="M165" s="176">
        <v>10000</v>
      </c>
      <c r="N165" s="168" t="s">
        <v>691</v>
      </c>
      <c r="O165" s="176"/>
      <c r="P165" s="176" t="s">
        <v>27</v>
      </c>
      <c r="Q165" s="168" t="s">
        <v>65</v>
      </c>
    </row>
    <row r="166" ht="28.5" spans="1:17">
      <c r="A166" s="168">
        <v>24</v>
      </c>
      <c r="B166" s="272" t="s">
        <v>692</v>
      </c>
      <c r="C166" s="273" t="s">
        <v>693</v>
      </c>
      <c r="D166" s="270" t="s">
        <v>694</v>
      </c>
      <c r="E166" s="168" t="s">
        <v>65</v>
      </c>
      <c r="F166" s="274" t="s">
        <v>695</v>
      </c>
      <c r="G166" s="248">
        <v>53000</v>
      </c>
      <c r="H166" s="176"/>
      <c r="I166" s="176"/>
      <c r="J166" s="248">
        <v>53000</v>
      </c>
      <c r="K166" s="171" t="s">
        <v>26</v>
      </c>
      <c r="L166" s="176">
        <v>0</v>
      </c>
      <c r="M166" s="176">
        <v>15000</v>
      </c>
      <c r="N166" s="173">
        <v>45870</v>
      </c>
      <c r="O166" s="176"/>
      <c r="P166" s="171" t="s">
        <v>36</v>
      </c>
      <c r="Q166" s="168" t="s">
        <v>65</v>
      </c>
    </row>
    <row r="167" ht="28.5" spans="1:17">
      <c r="A167" s="168">
        <v>25</v>
      </c>
      <c r="B167" s="168" t="s">
        <v>696</v>
      </c>
      <c r="C167" s="270" t="s">
        <v>697</v>
      </c>
      <c r="D167" s="270" t="s">
        <v>698</v>
      </c>
      <c r="E167" s="168" t="s">
        <v>65</v>
      </c>
      <c r="F167" s="275" t="s">
        <v>699</v>
      </c>
      <c r="G167" s="248">
        <v>130000</v>
      </c>
      <c r="H167" s="176"/>
      <c r="I167" s="176"/>
      <c r="J167" s="248">
        <v>130000</v>
      </c>
      <c r="K167" s="171" t="s">
        <v>26</v>
      </c>
      <c r="L167" s="179">
        <v>0</v>
      </c>
      <c r="M167" s="176">
        <v>39000</v>
      </c>
      <c r="N167" s="173">
        <v>45839</v>
      </c>
      <c r="O167" s="176"/>
      <c r="P167" s="171" t="s">
        <v>36</v>
      </c>
      <c r="Q167" s="168" t="s">
        <v>65</v>
      </c>
    </row>
    <row r="168" ht="42.75" spans="1:17">
      <c r="A168" s="168">
        <v>26</v>
      </c>
      <c r="B168" s="244" t="s">
        <v>700</v>
      </c>
      <c r="C168" s="168" t="s">
        <v>701</v>
      </c>
      <c r="D168" s="244" t="s">
        <v>75</v>
      </c>
      <c r="E168" s="168" t="s">
        <v>65</v>
      </c>
      <c r="F168" s="276" t="s">
        <v>702</v>
      </c>
      <c r="G168" s="248">
        <v>17910</v>
      </c>
      <c r="H168" s="176"/>
      <c r="I168" s="176"/>
      <c r="J168" s="248">
        <v>17910</v>
      </c>
      <c r="K168" s="171" t="s">
        <v>26</v>
      </c>
      <c r="L168" s="176">
        <v>0</v>
      </c>
      <c r="M168" s="176">
        <v>5373</v>
      </c>
      <c r="N168" s="248">
        <v>2025.04</v>
      </c>
      <c r="O168" s="176"/>
      <c r="P168" s="176" t="s">
        <v>27</v>
      </c>
      <c r="Q168" s="168" t="s">
        <v>65</v>
      </c>
    </row>
    <row r="169" ht="42.75" spans="1:17">
      <c r="A169" s="168">
        <v>27</v>
      </c>
      <c r="B169" s="247" t="s">
        <v>703</v>
      </c>
      <c r="C169" s="168" t="s">
        <v>704</v>
      </c>
      <c r="D169" s="244" t="s">
        <v>80</v>
      </c>
      <c r="E169" s="168" t="s">
        <v>65</v>
      </c>
      <c r="F169" s="276" t="s">
        <v>705</v>
      </c>
      <c r="G169" s="248">
        <v>10760</v>
      </c>
      <c r="H169" s="176"/>
      <c r="I169" s="176"/>
      <c r="J169" s="248">
        <v>10760</v>
      </c>
      <c r="K169" s="171" t="s">
        <v>26</v>
      </c>
      <c r="L169" s="179">
        <v>0</v>
      </c>
      <c r="M169" s="176">
        <v>3228</v>
      </c>
      <c r="N169" s="248">
        <v>2025.04</v>
      </c>
      <c r="O169" s="176"/>
      <c r="P169" s="176" t="s">
        <v>27</v>
      </c>
      <c r="Q169" s="168" t="s">
        <v>65</v>
      </c>
    </row>
    <row r="170" ht="42.75" spans="1:17">
      <c r="A170" s="168">
        <v>28</v>
      </c>
      <c r="B170" s="277" t="s">
        <v>706</v>
      </c>
      <c r="C170" s="278" t="s">
        <v>707</v>
      </c>
      <c r="D170" s="277" t="s">
        <v>708</v>
      </c>
      <c r="E170" s="168" t="s">
        <v>65</v>
      </c>
      <c r="F170" s="279" t="s">
        <v>709</v>
      </c>
      <c r="G170" s="248">
        <v>10000</v>
      </c>
      <c r="H170" s="176"/>
      <c r="I170" s="176"/>
      <c r="J170" s="248">
        <v>10000</v>
      </c>
      <c r="K170" s="171" t="s">
        <v>26</v>
      </c>
      <c r="L170" s="176">
        <v>0</v>
      </c>
      <c r="M170" s="176">
        <v>2000</v>
      </c>
      <c r="N170" s="280">
        <v>45717</v>
      </c>
      <c r="O170" s="176"/>
      <c r="P170" s="176" t="s">
        <v>27</v>
      </c>
      <c r="Q170" s="168" t="s">
        <v>65</v>
      </c>
    </row>
    <row r="171" ht="42.75" spans="1:17">
      <c r="A171" s="168">
        <v>29</v>
      </c>
      <c r="B171" s="168" t="s">
        <v>710</v>
      </c>
      <c r="C171" s="270" t="s">
        <v>711</v>
      </c>
      <c r="D171" s="270" t="s">
        <v>698</v>
      </c>
      <c r="E171" s="168" t="s">
        <v>65</v>
      </c>
      <c r="F171" s="275" t="s">
        <v>712</v>
      </c>
      <c r="G171" s="248">
        <v>90000</v>
      </c>
      <c r="H171" s="176"/>
      <c r="I171" s="176"/>
      <c r="J171" s="248">
        <v>90000</v>
      </c>
      <c r="K171" s="171" t="s">
        <v>26</v>
      </c>
      <c r="L171" s="179">
        <v>0</v>
      </c>
      <c r="M171" s="176">
        <v>27000</v>
      </c>
      <c r="N171" s="173">
        <v>45901</v>
      </c>
      <c r="O171" s="176"/>
      <c r="P171" s="171" t="s">
        <v>36</v>
      </c>
      <c r="Q171" s="168" t="s">
        <v>65</v>
      </c>
    </row>
    <row r="172" ht="42.75" spans="1:17">
      <c r="A172" s="168">
        <v>30</v>
      </c>
      <c r="B172" s="272" t="s">
        <v>713</v>
      </c>
      <c r="C172" s="272" t="s">
        <v>714</v>
      </c>
      <c r="D172" s="270" t="s">
        <v>604</v>
      </c>
      <c r="E172" s="168" t="s">
        <v>65</v>
      </c>
      <c r="F172" s="281" t="s">
        <v>715</v>
      </c>
      <c r="G172" s="248">
        <v>118000</v>
      </c>
      <c r="H172" s="176"/>
      <c r="I172" s="176"/>
      <c r="J172" s="248">
        <v>118000</v>
      </c>
      <c r="K172" s="171" t="s">
        <v>26</v>
      </c>
      <c r="L172" s="176">
        <v>0</v>
      </c>
      <c r="M172" s="176">
        <v>35000</v>
      </c>
      <c r="N172" s="173">
        <v>45809</v>
      </c>
      <c r="O172" s="176"/>
      <c r="P172" s="176" t="s">
        <v>27</v>
      </c>
      <c r="Q172" s="168" t="s">
        <v>65</v>
      </c>
    </row>
    <row r="173" ht="85.5" spans="1:17">
      <c r="A173" s="168">
        <v>31</v>
      </c>
      <c r="B173" s="282" t="s">
        <v>716</v>
      </c>
      <c r="C173" s="282" t="s">
        <v>717</v>
      </c>
      <c r="D173" s="282" t="s">
        <v>718</v>
      </c>
      <c r="E173" s="168" t="s">
        <v>65</v>
      </c>
      <c r="F173" s="283" t="s">
        <v>719</v>
      </c>
      <c r="G173" s="248">
        <v>216059</v>
      </c>
      <c r="H173" s="176"/>
      <c r="I173" s="176"/>
      <c r="J173" s="248">
        <v>216059</v>
      </c>
      <c r="K173" s="171" t="s">
        <v>26</v>
      </c>
      <c r="L173" s="179">
        <v>0</v>
      </c>
      <c r="M173" s="176">
        <v>64817.7</v>
      </c>
      <c r="N173" s="280">
        <v>45838</v>
      </c>
      <c r="O173" s="176"/>
      <c r="P173" s="176" t="s">
        <v>27</v>
      </c>
      <c r="Q173" s="168" t="s">
        <v>65</v>
      </c>
    </row>
    <row r="174" ht="99.75" spans="1:17">
      <c r="A174" s="168">
        <v>32</v>
      </c>
      <c r="B174" s="272" t="s">
        <v>720</v>
      </c>
      <c r="C174" s="272" t="s">
        <v>721</v>
      </c>
      <c r="D174" s="272" t="s">
        <v>722</v>
      </c>
      <c r="E174" s="168" t="s">
        <v>65</v>
      </c>
      <c r="F174" s="284" t="s">
        <v>723</v>
      </c>
      <c r="G174" s="285">
        <v>40100</v>
      </c>
      <c r="H174" s="176"/>
      <c r="I174" s="176"/>
      <c r="J174" s="176">
        <v>40100</v>
      </c>
      <c r="K174" s="176" t="s">
        <v>26</v>
      </c>
      <c r="L174" s="176">
        <v>0</v>
      </c>
      <c r="M174" s="176">
        <v>16000</v>
      </c>
      <c r="N174" s="241">
        <v>46296</v>
      </c>
      <c r="O174" s="176"/>
      <c r="P174" s="176" t="s">
        <v>36</v>
      </c>
      <c r="Q174" s="168" t="s">
        <v>65</v>
      </c>
    </row>
  </sheetData>
  <autoFilter xmlns:etc="http://www.wps.cn/officeDocument/2017/etCustomData" ref="A4:R174" etc:filterBottomFollowUsedRange="0">
    <extLst/>
  </autoFilter>
  <mergeCells count="3">
    <mergeCell ref="A2:P2"/>
    <mergeCell ref="F3:G3"/>
    <mergeCell ref="O3:P3"/>
  </mergeCells>
  <conditionalFormatting sqref="C33:C131">
    <cfRule type="expression" dxfId="0" priority="2">
      <formula>AND(SUMPRODUCT(IFERROR(1*(($C$33:$C$131&amp;"x")=(C33&amp;"x")),0))&gt;1,NOT(ISBLANK(C33)))</formula>
    </cfRule>
  </conditionalFormatting>
  <conditionalFormatting sqref="C5:C32 C132:C174">
    <cfRule type="duplicateValues" dxfId="1" priority="1"/>
  </conditionalFormatting>
  <dataValidations count="3">
    <dataValidation type="date" operator="between" allowBlank="1" showInputMessage="1" showErrorMessage="1" prompt="输入年月格式为202X.XX" sqref="E63 E1:E3 E67:E71">
      <formula1>2020.01</formula1>
      <formula2>2026.12</formula2>
    </dataValidation>
    <dataValidation type="list" allowBlank="1" showInputMessage="1" showErrorMessage="1" sqref="K116 K101:K113">
      <formula1>"是,否"</formula1>
    </dataValidation>
    <dataValidation type="list" allowBlank="1" showInputMessage="1" showErrorMessage="1" sqref="P116 P101:P113">
      <formula1>"续建,新开工"</formula1>
    </dataValidation>
  </dataValidations>
  <pageMargins left="0.751388888888889" right="0.751388888888889" top="1" bottom="1" header="0.5" footer="0.5"/>
  <pageSetup paperSize="9" scale="46"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7"/>
  <sheetViews>
    <sheetView tabSelected="1" view="pageBreakPreview" zoomScale="55" zoomScaleNormal="70" workbookViewId="0">
      <selection activeCell="M7" sqref="M7"/>
    </sheetView>
  </sheetViews>
  <sheetFormatPr defaultColWidth="8.875" defaultRowHeight="60" customHeight="1"/>
  <cols>
    <col min="1" max="1" width="7.875" customWidth="1"/>
    <col min="2" max="2" width="36" customWidth="1"/>
    <col min="3" max="3" width="18.2583333333333" customWidth="1"/>
    <col min="4" max="4" width="14.875" customWidth="1"/>
    <col min="5" max="5" width="56.625" style="1" customWidth="1"/>
    <col min="6" max="6" width="15.875" style="2" customWidth="1"/>
    <col min="7" max="7" width="17" style="2" customWidth="1"/>
    <col min="8" max="8" width="17" customWidth="1"/>
    <col min="9" max="9" width="15" customWidth="1"/>
    <col min="10" max="15" width="8.875" customWidth="1"/>
    <col min="16" max="16" width="12.8166666666667" style="3"/>
    <col min="17" max="23" width="8.875" style="3"/>
  </cols>
  <sheetData>
    <row r="1" customFormat="1" ht="25" customHeight="1" spans="1:16">
      <c r="A1" s="4" t="s">
        <v>724</v>
      </c>
      <c r="B1" s="4"/>
      <c r="C1" s="5"/>
      <c r="D1" s="5"/>
      <c r="E1" s="6"/>
      <c r="F1" s="7"/>
      <c r="G1" s="7"/>
      <c r="H1" s="7"/>
      <c r="I1" s="7"/>
      <c r="J1" s="7"/>
      <c r="K1" s="7"/>
      <c r="L1" s="6"/>
      <c r="M1" s="5"/>
      <c r="P1" s="8"/>
    </row>
    <row r="2" ht="69" customHeight="1" spans="1:16">
      <c r="A2" s="9" t="s">
        <v>725</v>
      </c>
      <c r="B2" s="9"/>
      <c r="C2" s="9"/>
      <c r="D2" s="9"/>
      <c r="E2" s="9"/>
      <c r="F2" s="10"/>
      <c r="G2" s="10"/>
      <c r="H2" s="9"/>
      <c r="I2" s="9"/>
    </row>
    <row r="3" customFormat="1" ht="25" customHeight="1" spans="1:16">
      <c r="A3" s="4"/>
      <c r="B3" s="5"/>
      <c r="C3" s="5"/>
      <c r="D3" s="5"/>
      <c r="E3" s="6"/>
      <c r="F3" s="7"/>
      <c r="G3" s="7"/>
      <c r="H3" s="7"/>
      <c r="J3" s="7"/>
      <c r="K3" s="7"/>
      <c r="L3" s="6"/>
      <c r="M3" s="5"/>
      <c r="N3" s="11" t="s">
        <v>726</v>
      </c>
      <c r="O3" s="11"/>
      <c r="P3" s="8"/>
    </row>
    <row r="4" customFormat="1" customHeight="1" spans="1:16">
      <c r="A4" s="12" t="s">
        <v>3</v>
      </c>
      <c r="B4" s="12" t="s">
        <v>727</v>
      </c>
      <c r="C4" s="12" t="s">
        <v>6</v>
      </c>
      <c r="D4" s="12" t="s">
        <v>7</v>
      </c>
      <c r="E4" s="12" t="s">
        <v>728</v>
      </c>
      <c r="F4" s="13" t="s">
        <v>9</v>
      </c>
      <c r="G4" s="14" t="s">
        <v>10</v>
      </c>
      <c r="H4" s="14" t="s">
        <v>729</v>
      </c>
      <c r="I4" s="14" t="s">
        <v>730</v>
      </c>
      <c r="J4" s="14" t="s">
        <v>731</v>
      </c>
      <c r="K4" s="15" t="s">
        <v>732</v>
      </c>
      <c r="L4" s="14" t="s">
        <v>733</v>
      </c>
      <c r="M4" s="14" t="s">
        <v>16</v>
      </c>
      <c r="N4" s="15" t="s">
        <v>17</v>
      </c>
      <c r="O4" s="15" t="s">
        <v>18</v>
      </c>
    </row>
    <row r="5" customHeight="1" spans="1:16">
      <c r="A5" s="16"/>
      <c r="B5" s="16"/>
      <c r="C5" s="16"/>
      <c r="D5" s="16"/>
      <c r="E5" s="17"/>
      <c r="F5" s="18"/>
      <c r="G5" s="19"/>
      <c r="H5" s="19"/>
      <c r="I5" s="19"/>
      <c r="J5" s="19"/>
      <c r="K5" s="19"/>
      <c r="L5" s="19"/>
      <c r="M5" s="19" t="s">
        <v>375</v>
      </c>
      <c r="N5" s="19" t="s">
        <v>375</v>
      </c>
      <c r="O5" s="19"/>
    </row>
    <row r="6" customHeight="1" spans="1:16">
      <c r="A6" s="16"/>
      <c r="B6" s="16"/>
      <c r="C6" s="16"/>
      <c r="D6" s="16"/>
      <c r="E6" s="17"/>
      <c r="F6" s="18"/>
      <c r="G6" s="19"/>
      <c r="H6" s="19"/>
      <c r="I6" s="19"/>
      <c r="J6" s="19"/>
      <c r="K6" s="19"/>
      <c r="L6" s="19"/>
      <c r="M6" s="19"/>
      <c r="N6" s="19"/>
      <c r="O6" s="19"/>
    </row>
    <row r="7" customHeight="1" spans="1:16">
      <c r="A7" s="16"/>
      <c r="B7" s="16"/>
      <c r="C7" s="16"/>
      <c r="D7" s="16"/>
      <c r="E7" s="17"/>
      <c r="F7" s="18"/>
      <c r="G7" s="19"/>
      <c r="H7" s="19"/>
      <c r="I7" s="19"/>
      <c r="J7" s="19"/>
      <c r="K7" s="19"/>
      <c r="L7" s="19"/>
      <c r="M7" s="19"/>
      <c r="N7" s="19"/>
      <c r="O7" s="19"/>
    </row>
    <row r="8" customHeight="1" spans="1:16">
      <c r="A8" s="16"/>
      <c r="B8" s="16"/>
      <c r="C8" s="16"/>
      <c r="D8" s="16"/>
      <c r="E8" s="17"/>
      <c r="F8" s="18"/>
      <c r="G8" s="19"/>
      <c r="H8" s="19"/>
      <c r="I8" s="19"/>
      <c r="J8" s="19"/>
      <c r="K8" s="19"/>
      <c r="L8" s="19"/>
      <c r="M8" s="19"/>
      <c r="N8" s="19"/>
      <c r="O8" s="19"/>
    </row>
    <row r="9" customHeight="1" spans="1:16">
      <c r="A9" s="16"/>
      <c r="B9" s="16"/>
      <c r="C9" s="16"/>
      <c r="D9" s="16"/>
      <c r="E9" s="17"/>
      <c r="F9" s="18"/>
      <c r="G9" s="19"/>
      <c r="H9" s="19"/>
      <c r="I9" s="19"/>
      <c r="J9" s="19"/>
      <c r="K9" s="19"/>
      <c r="L9" s="19"/>
      <c r="M9" s="19"/>
      <c r="N9" s="19"/>
      <c r="O9" s="19"/>
    </row>
    <row r="10" customHeight="1" spans="1:16">
      <c r="A10" s="16"/>
      <c r="B10" s="16"/>
      <c r="C10" s="16"/>
      <c r="D10" s="16"/>
      <c r="E10" s="17"/>
      <c r="F10" s="18"/>
      <c r="G10" s="19"/>
      <c r="H10" s="19"/>
      <c r="I10" s="19"/>
      <c r="J10" s="19"/>
      <c r="K10" s="19"/>
      <c r="L10" s="19"/>
      <c r="M10" s="19"/>
      <c r="N10" s="19"/>
      <c r="O10" s="19"/>
    </row>
    <row r="11" customHeight="1" spans="1:16">
      <c r="A11" s="16"/>
      <c r="B11" s="16"/>
      <c r="C11" s="16"/>
      <c r="D11" s="16"/>
      <c r="E11" s="17"/>
      <c r="F11" s="18"/>
      <c r="G11" s="19"/>
      <c r="H11" s="19"/>
      <c r="I11" s="19"/>
      <c r="J11" s="19"/>
      <c r="K11" s="19"/>
      <c r="L11" s="19"/>
      <c r="M11" s="19"/>
      <c r="N11" s="19"/>
      <c r="O11" s="19"/>
    </row>
    <row r="12" customHeight="1" spans="1:16">
      <c r="A12" s="16"/>
      <c r="B12" s="16"/>
      <c r="C12" s="16"/>
      <c r="D12" s="16"/>
      <c r="E12" s="17"/>
      <c r="F12" s="20"/>
      <c r="G12" s="21"/>
      <c r="H12" s="21"/>
      <c r="I12" s="21"/>
      <c r="J12" s="21"/>
      <c r="K12" s="21"/>
      <c r="L12" s="21"/>
      <c r="M12" s="21"/>
      <c r="N12" s="21"/>
      <c r="O12" s="21"/>
    </row>
    <row r="13" customHeight="1" spans="1:16">
      <c r="F13" s="22"/>
      <c r="G13" s="23"/>
      <c r="H13" s="23"/>
      <c r="I13" s="23"/>
      <c r="J13" s="23"/>
      <c r="K13" s="23"/>
      <c r="L13" s="23"/>
      <c r="M13" s="23"/>
      <c r="N13" s="23"/>
      <c r="O13" s="23"/>
    </row>
    <row r="14" customHeight="1" spans="1:16">
      <c r="F14" s="22"/>
      <c r="G14" s="23"/>
      <c r="H14" s="23"/>
      <c r="I14" s="23"/>
      <c r="J14" s="23"/>
      <c r="K14" s="23"/>
      <c r="L14" s="23"/>
      <c r="M14" s="23"/>
      <c r="N14" s="23"/>
      <c r="O14" s="23"/>
    </row>
    <row r="15" customHeight="1" spans="1:16">
      <c r="F15" s="22"/>
      <c r="G15" s="22"/>
      <c r="H15" s="3"/>
      <c r="I15" s="3"/>
      <c r="J15" s="3"/>
      <c r="K15" s="3"/>
      <c r="L15" s="3"/>
      <c r="M15" s="3"/>
      <c r="N15" s="3"/>
      <c r="O15" s="3"/>
    </row>
    <row r="16" customHeight="1" spans="1:16">
      <c r="F16" s="22"/>
      <c r="G16" s="22"/>
      <c r="H16" s="3"/>
      <c r="I16" s="3"/>
      <c r="J16" s="3"/>
      <c r="K16" s="3"/>
      <c r="L16" s="3"/>
      <c r="M16" s="3"/>
      <c r="N16" s="3"/>
      <c r="O16" s="3"/>
    </row>
    <row r="17" customHeight="1" spans="6:15">
      <c r="F17" s="22"/>
      <c r="G17" s="22"/>
      <c r="H17" s="3"/>
      <c r="I17" s="3"/>
      <c r="J17" s="3"/>
      <c r="K17" s="3"/>
      <c r="L17" s="3"/>
      <c r="M17" s="3"/>
      <c r="N17" s="3"/>
      <c r="O17" s="3"/>
    </row>
  </sheetData>
  <mergeCells count="3">
    <mergeCell ref="A1:B1"/>
    <mergeCell ref="A2:I2"/>
    <mergeCell ref="N3:O3"/>
  </mergeCells>
  <dataValidations count="1">
    <dataValidation type="date" operator="between" allowBlank="1" showInputMessage="1" showErrorMessage="1" prompt="输入年月格式为202X.XX" sqref="D1:D3">
      <formula1>2020.01</formula1>
      <formula2>2026.12</formula2>
    </dataValidation>
  </dataValidations>
  <printOptions horizontalCentered="1"/>
  <pageMargins left="0.748031496062992" right="0.748031496062992" top="0.8" bottom="0.74" header="0.511811023622047" footer="0.511811023622047"/>
  <pageSetup paperSize="8" scale="8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“两重”超长期特别国债项目 (3)</vt:lpstr>
      <vt:lpstr>1中央预算内项目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cp:revision>1</cp:revision>
  <dcterms:created xsi:type="dcterms:W3CDTF">2024-06-30T11:01:00Z</dcterms:created>
  <cp:lastPrinted>2025-10-13T08:38:00Z</cp:lastPrinted>
  <dcterms:modified xsi:type="dcterms:W3CDTF">2026-10-09T06:32:11Z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170EEDDAC9DD45E2999CE35922939176_13</vt:lpwstr>
  </property>
  <property fmtid="{D5CDD505-2E9C-101B-9397-08002B2CF9AE}" pid="3" name="KSOProductBuildVer">
    <vt:lpwstr>2052-12.1.0.28488</vt:lpwstr>
  </property>
  <property fmtid="{D5CDD505-2E9C-101B-9397-08002B2CF9AE}" pid="4" name="CalculationRule">
    <vt:i4>0</vt:i4>
  </property>
</Properties>
</file>